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inemexico-my.sharepoint.com/personal/octavio_quiroz_ine_mx/Documents/INE/SISTEMA DE GESTION DE CALIDAD/2024/"/>
    </mc:Choice>
  </mc:AlternateContent>
  <xr:revisionPtr revIDLastSave="1290" documentId="13_ncr:1_{08D4B51A-2966-4544-8C68-D4B423E2FE0B}" xr6:coauthVersionLast="47" xr6:coauthVersionMax="47" xr10:uidLastSave="{6D18D21F-598B-4D02-8F50-761553EF6710}"/>
  <bookViews>
    <workbookView xWindow="-108" yWindow="-108" windowWidth="23256" windowHeight="12576" tabRatio="689" xr2:uid="{00000000-000D-0000-FFFF-FFFF00000000}"/>
  </bookViews>
  <sheets>
    <sheet name="PANEL DE CONTROL DISTRITAL" sheetId="14" r:id="rId1"/>
    <sheet name="090151" sheetId="29" r:id="rId2"/>
    <sheet name="090251" sheetId="74" r:id="rId3"/>
    <sheet name="090351" sheetId="79" r:id="rId4"/>
    <sheet name="090451" sheetId="83" r:id="rId5"/>
    <sheet name="090551" sheetId="87" r:id="rId6"/>
    <sheet name="090651" sheetId="90" r:id="rId7"/>
    <sheet name="090751" sheetId="91" r:id="rId8"/>
    <sheet name="090852" sheetId="142" r:id="rId9"/>
    <sheet name="090853" sheetId="120" r:id="rId10"/>
    <sheet name="090951" sheetId="121" r:id="rId11"/>
    <sheet name="091051" sheetId="122" r:id="rId12"/>
    <sheet name="091151" sheetId="123" r:id="rId13"/>
    <sheet name="091251" sheetId="125" r:id="rId14"/>
    <sheet name="091252" sheetId="126" r:id="rId15"/>
    <sheet name="091253" sheetId="143" r:id="rId16"/>
    <sheet name="091351" sheetId="127" r:id="rId17"/>
    <sheet name="091451" sheetId="128" r:id="rId18"/>
    <sheet name="091551" sheetId="129" r:id="rId19"/>
    <sheet name="091552" sheetId="130" r:id="rId20"/>
    <sheet name="091651" sheetId="131" r:id="rId21"/>
    <sheet name="091751" sheetId="132" r:id="rId22"/>
    <sheet name="091851" sheetId="133" r:id="rId23"/>
    <sheet name="091952" sheetId="135" r:id="rId24"/>
    <sheet name="092051" sheetId="136" r:id="rId25"/>
    <sheet name="092151" sheetId="137" r:id="rId26"/>
    <sheet name="092152" sheetId="144" r:id="rId27"/>
    <sheet name="092251" sheetId="138" r:id="rId28"/>
  </sheets>
  <definedNames>
    <definedName name="_xlnm.Print_Titles" localSheetId="1">'090151'!$1:$4</definedName>
    <definedName name="_xlnm.Print_Titles" localSheetId="2">'090251'!$1:$4</definedName>
    <definedName name="_xlnm.Print_Titles" localSheetId="3">'090351'!$1:$4</definedName>
    <definedName name="_xlnm.Print_Titles" localSheetId="4">'090451'!$1:$4</definedName>
    <definedName name="_xlnm.Print_Titles" localSheetId="5">'090551'!$1:$4</definedName>
    <definedName name="_xlnm.Print_Titles" localSheetId="6">'090651'!$1:$4</definedName>
    <definedName name="_xlnm.Print_Titles" localSheetId="7">'090751'!$1:$4</definedName>
    <definedName name="_xlnm.Print_Titles" localSheetId="8">'090852'!$1:$4</definedName>
    <definedName name="_xlnm.Print_Titles" localSheetId="9">'090853'!$1:$4</definedName>
    <definedName name="_xlnm.Print_Titles" localSheetId="10">'090951'!$1:$4</definedName>
    <definedName name="_xlnm.Print_Titles" localSheetId="11">'091051'!$1:$4</definedName>
    <definedName name="_xlnm.Print_Titles" localSheetId="12">'091151'!$1:$4</definedName>
    <definedName name="_xlnm.Print_Titles" localSheetId="13">'091251'!$1:$4</definedName>
    <definedName name="_xlnm.Print_Titles" localSheetId="14">'091252'!$1:$4</definedName>
    <definedName name="_xlnm.Print_Titles" localSheetId="15">'091253'!$1:$4</definedName>
    <definedName name="_xlnm.Print_Titles" localSheetId="16">'091351'!$1:$4</definedName>
    <definedName name="_xlnm.Print_Titles" localSheetId="17">'091451'!$1:$4</definedName>
    <definedName name="_xlnm.Print_Titles" localSheetId="18">'091551'!$1:$4</definedName>
    <definedName name="_xlnm.Print_Titles" localSheetId="19">'091552'!$1:$4</definedName>
    <definedName name="_xlnm.Print_Titles" localSheetId="20">'091651'!$1:$4</definedName>
    <definedName name="_xlnm.Print_Titles" localSheetId="21">'091751'!$1:$4</definedName>
    <definedName name="_xlnm.Print_Titles" localSheetId="22">'091851'!$1:$4</definedName>
    <definedName name="_xlnm.Print_Titles" localSheetId="23">'091952'!$1:$4</definedName>
    <definedName name="_xlnm.Print_Titles" localSheetId="24">'092051'!$1:$4</definedName>
    <definedName name="_xlnm.Print_Titles" localSheetId="25">'092151'!$1:$4</definedName>
    <definedName name="_xlnm.Print_Titles" localSheetId="26">'092152'!$1:$4</definedName>
    <definedName name="_xlnm.Print_Titles" localSheetId="27">'092251'!$1:$4</definedName>
    <definedName name="_xlnm.Print_Titles" localSheetId="0">'PANEL DE CONTROL DISTRITAL'!$1:$4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6" i="144" l="1"/>
  <c r="AF25" i="144"/>
  <c r="H25" i="144"/>
  <c r="G25" i="144"/>
  <c r="F25" i="144"/>
  <c r="E25" i="144"/>
  <c r="D25" i="144"/>
  <c r="C25" i="144"/>
  <c r="B25" i="144"/>
  <c r="A25" i="144"/>
  <c r="H23" i="144"/>
  <c r="AF22" i="144"/>
  <c r="H22" i="144"/>
  <c r="G22" i="144"/>
  <c r="F22" i="144"/>
  <c r="E22" i="144"/>
  <c r="D22" i="144"/>
  <c r="C22" i="144"/>
  <c r="B22" i="144"/>
  <c r="A22" i="144"/>
  <c r="H20" i="144"/>
  <c r="AF19" i="144"/>
  <c r="H19" i="144"/>
  <c r="G19" i="144"/>
  <c r="F19" i="144"/>
  <c r="E19" i="144"/>
  <c r="D19" i="144"/>
  <c r="C19" i="144"/>
  <c r="B19" i="144"/>
  <c r="A19" i="144"/>
  <c r="H17" i="144"/>
  <c r="AF16" i="144"/>
  <c r="H16" i="144"/>
  <c r="G16" i="144"/>
  <c r="F16" i="144"/>
  <c r="E16" i="144"/>
  <c r="D16" i="144"/>
  <c r="C16" i="144"/>
  <c r="B16" i="144"/>
  <c r="A16" i="144"/>
  <c r="H14" i="144"/>
  <c r="AF13" i="144"/>
  <c r="H13" i="144"/>
  <c r="G13" i="144"/>
  <c r="F13" i="144"/>
  <c r="E13" i="144"/>
  <c r="D13" i="144"/>
  <c r="C13" i="144"/>
  <c r="B13" i="144"/>
  <c r="A13" i="144"/>
  <c r="H11" i="144"/>
  <c r="AF10" i="144"/>
  <c r="H10" i="144"/>
  <c r="G10" i="144"/>
  <c r="F10" i="144"/>
  <c r="E10" i="144"/>
  <c r="D10" i="144"/>
  <c r="C10" i="144"/>
  <c r="B10" i="144"/>
  <c r="A10" i="144"/>
  <c r="AE9" i="144"/>
  <c r="AD9" i="144"/>
  <c r="AC9" i="144"/>
  <c r="AB9" i="144"/>
  <c r="AA9" i="144"/>
  <c r="Z9" i="144"/>
  <c r="Y9" i="144"/>
  <c r="X9" i="144"/>
  <c r="W9" i="144"/>
  <c r="V9" i="144"/>
  <c r="U9" i="144"/>
  <c r="T9" i="144"/>
  <c r="S9" i="144"/>
  <c r="R9" i="144"/>
  <c r="Q9" i="144"/>
  <c r="P9" i="144"/>
  <c r="O9" i="144"/>
  <c r="N9" i="144"/>
  <c r="M9" i="144"/>
  <c r="L9" i="144"/>
  <c r="K9" i="144"/>
  <c r="J9" i="144"/>
  <c r="I9" i="144"/>
  <c r="H9" i="144"/>
  <c r="G9" i="144"/>
  <c r="F9" i="144"/>
  <c r="E9" i="144"/>
  <c r="D9" i="144"/>
  <c r="C9" i="144"/>
  <c r="B9" i="144"/>
  <c r="I7" i="144"/>
  <c r="E7" i="144"/>
  <c r="B7" i="144"/>
  <c r="B6" i="144"/>
  <c r="A6" i="144"/>
  <c r="A1" i="144"/>
  <c r="H26" i="143"/>
  <c r="AF25" i="143"/>
  <c r="H25" i="143"/>
  <c r="G25" i="143"/>
  <c r="F25" i="143"/>
  <c r="E25" i="143"/>
  <c r="D25" i="143"/>
  <c r="C25" i="143"/>
  <c r="B25" i="143"/>
  <c r="A25" i="143"/>
  <c r="H23" i="143"/>
  <c r="AF22" i="143"/>
  <c r="H22" i="143"/>
  <c r="G22" i="143"/>
  <c r="F22" i="143"/>
  <c r="E22" i="143"/>
  <c r="D22" i="143"/>
  <c r="C22" i="143"/>
  <c r="B22" i="143"/>
  <c r="A22" i="143"/>
  <c r="H20" i="143"/>
  <c r="AF19" i="143"/>
  <c r="H19" i="143"/>
  <c r="G19" i="143"/>
  <c r="F19" i="143"/>
  <c r="E19" i="143"/>
  <c r="D19" i="143"/>
  <c r="C19" i="143"/>
  <c r="B19" i="143"/>
  <c r="A19" i="143"/>
  <c r="H17" i="143"/>
  <c r="AF16" i="143"/>
  <c r="H16" i="143"/>
  <c r="G16" i="143"/>
  <c r="F16" i="143"/>
  <c r="E16" i="143"/>
  <c r="D16" i="143"/>
  <c r="C16" i="143"/>
  <c r="B16" i="143"/>
  <c r="A16" i="143"/>
  <c r="H14" i="143"/>
  <c r="AF13" i="143"/>
  <c r="H13" i="143"/>
  <c r="G13" i="143"/>
  <c r="F13" i="143"/>
  <c r="E13" i="143"/>
  <c r="D13" i="143"/>
  <c r="C13" i="143"/>
  <c r="B13" i="143"/>
  <c r="A13" i="143"/>
  <c r="H11" i="143"/>
  <c r="AF10" i="143"/>
  <c r="H10" i="143"/>
  <c r="G10" i="143"/>
  <c r="F10" i="143"/>
  <c r="E10" i="143"/>
  <c r="D10" i="143"/>
  <c r="C10" i="143"/>
  <c r="B10" i="143"/>
  <c r="A10" i="143"/>
  <c r="AE9" i="143"/>
  <c r="AD9" i="143"/>
  <c r="AC9" i="143"/>
  <c r="AB9" i="143"/>
  <c r="AA9" i="143"/>
  <c r="Z9" i="143"/>
  <c r="Y9" i="143"/>
  <c r="X9" i="143"/>
  <c r="W9" i="143"/>
  <c r="V9" i="143"/>
  <c r="U9" i="143"/>
  <c r="T9" i="143"/>
  <c r="S9" i="143"/>
  <c r="R9" i="143"/>
  <c r="Q9" i="143"/>
  <c r="P9" i="143"/>
  <c r="O9" i="143"/>
  <c r="N9" i="143"/>
  <c r="M9" i="143"/>
  <c r="L9" i="143"/>
  <c r="K9" i="143"/>
  <c r="J9" i="143"/>
  <c r="I9" i="143"/>
  <c r="H9" i="143"/>
  <c r="G9" i="143"/>
  <c r="F9" i="143"/>
  <c r="E9" i="143"/>
  <c r="D9" i="143"/>
  <c r="C9" i="143"/>
  <c r="B9" i="143"/>
  <c r="I7" i="143"/>
  <c r="E7" i="143"/>
  <c r="B7" i="143"/>
  <c r="B6" i="143"/>
  <c r="A6" i="143"/>
  <c r="A1" i="143"/>
  <c r="H26" i="142"/>
  <c r="AF25" i="142"/>
  <c r="H25" i="142"/>
  <c r="G25" i="142"/>
  <c r="F25" i="142"/>
  <c r="E25" i="142"/>
  <c r="D25" i="142"/>
  <c r="C25" i="142"/>
  <c r="B25" i="142"/>
  <c r="A25" i="142"/>
  <c r="H23" i="142"/>
  <c r="AF22" i="142"/>
  <c r="H22" i="142"/>
  <c r="G22" i="142"/>
  <c r="F22" i="142"/>
  <c r="E22" i="142"/>
  <c r="D22" i="142"/>
  <c r="C22" i="142"/>
  <c r="B22" i="142"/>
  <c r="A22" i="142"/>
  <c r="H20" i="142"/>
  <c r="AF19" i="142"/>
  <c r="H19" i="142"/>
  <c r="G19" i="142"/>
  <c r="F19" i="142"/>
  <c r="E19" i="142"/>
  <c r="D19" i="142"/>
  <c r="C19" i="142"/>
  <c r="B19" i="142"/>
  <c r="A19" i="142"/>
  <c r="H17" i="142"/>
  <c r="AF16" i="142"/>
  <c r="H16" i="142"/>
  <c r="G16" i="142"/>
  <c r="F16" i="142"/>
  <c r="E16" i="142"/>
  <c r="D16" i="142"/>
  <c r="C16" i="142"/>
  <c r="B16" i="142"/>
  <c r="A16" i="142"/>
  <c r="H14" i="142"/>
  <c r="AF13" i="142"/>
  <c r="H13" i="142"/>
  <c r="G13" i="142"/>
  <c r="F13" i="142"/>
  <c r="E13" i="142"/>
  <c r="D13" i="142"/>
  <c r="C13" i="142"/>
  <c r="B13" i="142"/>
  <c r="A13" i="142"/>
  <c r="H11" i="142"/>
  <c r="AF10" i="142"/>
  <c r="H10" i="142"/>
  <c r="G10" i="142"/>
  <c r="F10" i="142"/>
  <c r="E10" i="142"/>
  <c r="D10" i="142"/>
  <c r="C10" i="142"/>
  <c r="B10" i="142"/>
  <c r="A10" i="142"/>
  <c r="AE9" i="142"/>
  <c r="AD9" i="142"/>
  <c r="AC9" i="142"/>
  <c r="AB9" i="142"/>
  <c r="AA9" i="142"/>
  <c r="Z9" i="142"/>
  <c r="Y9" i="142"/>
  <c r="X9" i="142"/>
  <c r="W9" i="142"/>
  <c r="V9" i="142"/>
  <c r="U9" i="142"/>
  <c r="T9" i="142"/>
  <c r="S9" i="142"/>
  <c r="R9" i="142"/>
  <c r="Q9" i="142"/>
  <c r="P9" i="142"/>
  <c r="O9" i="142"/>
  <c r="N9" i="142"/>
  <c r="M9" i="142"/>
  <c r="L9" i="142"/>
  <c r="K9" i="142"/>
  <c r="J9" i="142"/>
  <c r="I9" i="142"/>
  <c r="H9" i="142"/>
  <c r="G9" i="142"/>
  <c r="F9" i="142"/>
  <c r="E9" i="142"/>
  <c r="D9" i="142"/>
  <c r="C9" i="142"/>
  <c r="B9" i="142"/>
  <c r="I7" i="142"/>
  <c r="E7" i="142"/>
  <c r="B7" i="142"/>
  <c r="B6" i="142"/>
  <c r="A6" i="142"/>
  <c r="A1" i="142"/>
  <c r="AF22" i="125"/>
  <c r="AF22" i="74"/>
  <c r="AF22" i="29"/>
  <c r="I21" i="14" s="1"/>
  <c r="AF25" i="128"/>
  <c r="AI24" i="14" s="1"/>
  <c r="AF10" i="126"/>
  <c r="AF19" i="126"/>
  <c r="AF25" i="83"/>
  <c r="O24" i="14" s="1"/>
  <c r="AF22" i="83"/>
  <c r="AF10" i="87"/>
  <c r="AF10" i="29"/>
  <c r="I9" i="14" s="1"/>
  <c r="AF13" i="29"/>
  <c r="AF25" i="29"/>
  <c r="I24" i="14" s="1"/>
  <c r="H26" i="138"/>
  <c r="AF25" i="138"/>
  <c r="AY24" i="14" s="1"/>
  <c r="H25" i="138"/>
  <c r="G25" i="138"/>
  <c r="F25" i="138"/>
  <c r="E25" i="138"/>
  <c r="D25" i="138"/>
  <c r="C25" i="138"/>
  <c r="B25" i="138"/>
  <c r="A25" i="138"/>
  <c r="H23" i="138"/>
  <c r="AF22" i="138"/>
  <c r="AY21" i="14" s="1"/>
  <c r="H22" i="138"/>
  <c r="G22" i="138"/>
  <c r="F22" i="138"/>
  <c r="E22" i="138"/>
  <c r="D22" i="138"/>
  <c r="C22" i="138"/>
  <c r="B22" i="138"/>
  <c r="A22" i="138"/>
  <c r="H20" i="138"/>
  <c r="AF19" i="138"/>
  <c r="H19" i="138"/>
  <c r="G19" i="138"/>
  <c r="F19" i="138"/>
  <c r="E19" i="138"/>
  <c r="D19" i="138"/>
  <c r="C19" i="138"/>
  <c r="B19" i="138"/>
  <c r="A19" i="138"/>
  <c r="H17" i="138"/>
  <c r="AF16" i="138"/>
  <c r="AY15" i="14" s="1"/>
  <c r="H16" i="138"/>
  <c r="G16" i="138"/>
  <c r="F16" i="138"/>
  <c r="E16" i="138"/>
  <c r="D16" i="138"/>
  <c r="C16" i="138"/>
  <c r="B16" i="138"/>
  <c r="A16" i="138"/>
  <c r="H14" i="138"/>
  <c r="AF13" i="138"/>
  <c r="H13" i="138"/>
  <c r="G13" i="138"/>
  <c r="F13" i="138"/>
  <c r="E13" i="138"/>
  <c r="D13" i="138"/>
  <c r="C13" i="138"/>
  <c r="B13" i="138"/>
  <c r="A13" i="138"/>
  <c r="H11" i="138"/>
  <c r="AF10" i="138"/>
  <c r="AY9" i="14" s="1"/>
  <c r="H10" i="138"/>
  <c r="G10" i="138"/>
  <c r="F10" i="138"/>
  <c r="E10" i="138"/>
  <c r="D10" i="138"/>
  <c r="C10" i="138"/>
  <c r="B10" i="138"/>
  <c r="A10" i="138"/>
  <c r="AE9" i="138"/>
  <c r="AD9" i="138"/>
  <c r="AC9" i="138"/>
  <c r="AB9" i="138"/>
  <c r="AA9" i="138"/>
  <c r="Z9" i="138"/>
  <c r="Y9" i="138"/>
  <c r="X9" i="138"/>
  <c r="W9" i="138"/>
  <c r="V9" i="138"/>
  <c r="U9" i="138"/>
  <c r="T9" i="138"/>
  <c r="S9" i="138"/>
  <c r="R9" i="138"/>
  <c r="Q9" i="138"/>
  <c r="P9" i="138"/>
  <c r="O9" i="138"/>
  <c r="N9" i="138"/>
  <c r="M9" i="138"/>
  <c r="L9" i="138"/>
  <c r="K9" i="138"/>
  <c r="J9" i="138"/>
  <c r="I9" i="138"/>
  <c r="H9" i="138"/>
  <c r="G9" i="138"/>
  <c r="F9" i="138"/>
  <c r="E9" i="138"/>
  <c r="D9" i="138"/>
  <c r="C9" i="138"/>
  <c r="B9" i="138"/>
  <c r="I7" i="138"/>
  <c r="E7" i="138"/>
  <c r="B7" i="138"/>
  <c r="B6" i="138"/>
  <c r="A6" i="138"/>
  <c r="H26" i="137"/>
  <c r="AF25" i="137"/>
  <c r="H25" i="137"/>
  <c r="G25" i="137"/>
  <c r="F25" i="137"/>
  <c r="E25" i="137"/>
  <c r="D25" i="137"/>
  <c r="C25" i="137"/>
  <c r="B25" i="137"/>
  <c r="A25" i="137"/>
  <c r="H23" i="137"/>
  <c r="AF22" i="137"/>
  <c r="AW21" i="14" s="1"/>
  <c r="H22" i="137"/>
  <c r="G22" i="137"/>
  <c r="F22" i="137"/>
  <c r="E22" i="137"/>
  <c r="D22" i="137"/>
  <c r="C22" i="137"/>
  <c r="B22" i="137"/>
  <c r="A22" i="137"/>
  <c r="H20" i="137"/>
  <c r="AF19" i="137"/>
  <c r="AW18" i="14" s="1"/>
  <c r="H19" i="137"/>
  <c r="G19" i="137"/>
  <c r="F19" i="137"/>
  <c r="E19" i="137"/>
  <c r="D19" i="137"/>
  <c r="C19" i="137"/>
  <c r="B19" i="137"/>
  <c r="A19" i="137"/>
  <c r="H17" i="137"/>
  <c r="AF16" i="137"/>
  <c r="H16" i="137"/>
  <c r="G16" i="137"/>
  <c r="F16" i="137"/>
  <c r="E16" i="137"/>
  <c r="D16" i="137"/>
  <c r="C16" i="137"/>
  <c r="B16" i="137"/>
  <c r="A16" i="137"/>
  <c r="H14" i="137"/>
  <c r="AF13" i="137"/>
  <c r="H13" i="137"/>
  <c r="G13" i="137"/>
  <c r="F13" i="137"/>
  <c r="E13" i="137"/>
  <c r="D13" i="137"/>
  <c r="C13" i="137"/>
  <c r="B13" i="137"/>
  <c r="A13" i="137"/>
  <c r="H11" i="137"/>
  <c r="AF10" i="137"/>
  <c r="AW9" i="14" s="1"/>
  <c r="H10" i="137"/>
  <c r="G10" i="137"/>
  <c r="F10" i="137"/>
  <c r="E10" i="137"/>
  <c r="D10" i="137"/>
  <c r="C10" i="137"/>
  <c r="B10" i="137"/>
  <c r="A10" i="137"/>
  <c r="AE9" i="137"/>
  <c r="AD9" i="137"/>
  <c r="AC9" i="137"/>
  <c r="AB9" i="137"/>
  <c r="AA9" i="137"/>
  <c r="Z9" i="137"/>
  <c r="Y9" i="137"/>
  <c r="X9" i="137"/>
  <c r="W9" i="137"/>
  <c r="V9" i="137"/>
  <c r="U9" i="137"/>
  <c r="T9" i="137"/>
  <c r="S9" i="137"/>
  <c r="R9" i="137"/>
  <c r="Q9" i="137"/>
  <c r="P9" i="137"/>
  <c r="O9" i="137"/>
  <c r="N9" i="137"/>
  <c r="M9" i="137"/>
  <c r="L9" i="137"/>
  <c r="K9" i="137"/>
  <c r="J9" i="137"/>
  <c r="I9" i="137"/>
  <c r="H9" i="137"/>
  <c r="G9" i="137"/>
  <c r="F9" i="137"/>
  <c r="E9" i="137"/>
  <c r="D9" i="137"/>
  <c r="C9" i="137"/>
  <c r="B9" i="137"/>
  <c r="I7" i="137"/>
  <c r="E7" i="137"/>
  <c r="B7" i="137"/>
  <c r="B6" i="137"/>
  <c r="A6" i="137"/>
  <c r="H26" i="136"/>
  <c r="AF25" i="136"/>
  <c r="H25" i="136"/>
  <c r="G25" i="136"/>
  <c r="F25" i="136"/>
  <c r="E25" i="136"/>
  <c r="D25" i="136"/>
  <c r="C25" i="136"/>
  <c r="B25" i="136"/>
  <c r="A25" i="136"/>
  <c r="H23" i="136"/>
  <c r="AF22" i="136"/>
  <c r="AU21" i="14" s="1"/>
  <c r="H22" i="136"/>
  <c r="G22" i="136"/>
  <c r="F22" i="136"/>
  <c r="E22" i="136"/>
  <c r="D22" i="136"/>
  <c r="C22" i="136"/>
  <c r="B22" i="136"/>
  <c r="A22" i="136"/>
  <c r="H20" i="136"/>
  <c r="AF19" i="136"/>
  <c r="AU18" i="14" s="1"/>
  <c r="H19" i="136"/>
  <c r="G19" i="136"/>
  <c r="F19" i="136"/>
  <c r="E19" i="136"/>
  <c r="D19" i="136"/>
  <c r="C19" i="136"/>
  <c r="B19" i="136"/>
  <c r="A19" i="136"/>
  <c r="H17" i="136"/>
  <c r="AF16" i="136"/>
  <c r="H16" i="136"/>
  <c r="G16" i="136"/>
  <c r="F16" i="136"/>
  <c r="E16" i="136"/>
  <c r="D16" i="136"/>
  <c r="C16" i="136"/>
  <c r="B16" i="136"/>
  <c r="A16" i="136"/>
  <c r="H14" i="136"/>
  <c r="AF13" i="136"/>
  <c r="H13" i="136"/>
  <c r="G13" i="136"/>
  <c r="F13" i="136"/>
  <c r="E13" i="136"/>
  <c r="D13" i="136"/>
  <c r="C13" i="136"/>
  <c r="B13" i="136"/>
  <c r="A13" i="136"/>
  <c r="H11" i="136"/>
  <c r="AF10" i="136"/>
  <c r="AU9" i="14" s="1"/>
  <c r="H10" i="136"/>
  <c r="G10" i="136"/>
  <c r="F10" i="136"/>
  <c r="E10" i="136"/>
  <c r="D10" i="136"/>
  <c r="C10" i="136"/>
  <c r="B10" i="136"/>
  <c r="A10" i="136"/>
  <c r="AE9" i="136"/>
  <c r="AD9" i="136"/>
  <c r="AC9" i="136"/>
  <c r="AB9" i="136"/>
  <c r="AA9" i="136"/>
  <c r="Z9" i="136"/>
  <c r="Y9" i="136"/>
  <c r="X9" i="136"/>
  <c r="W9" i="136"/>
  <c r="V9" i="136"/>
  <c r="U9" i="136"/>
  <c r="T9" i="136"/>
  <c r="S9" i="136"/>
  <c r="R9" i="136"/>
  <c r="Q9" i="136"/>
  <c r="P9" i="136"/>
  <c r="O9" i="136"/>
  <c r="N9" i="136"/>
  <c r="M9" i="136"/>
  <c r="L9" i="136"/>
  <c r="K9" i="136"/>
  <c r="J9" i="136"/>
  <c r="I9" i="136"/>
  <c r="H9" i="136"/>
  <c r="G9" i="136"/>
  <c r="F9" i="136"/>
  <c r="E9" i="136"/>
  <c r="D9" i="136"/>
  <c r="C9" i="136"/>
  <c r="B9" i="136"/>
  <c r="I7" i="136"/>
  <c r="E7" i="136"/>
  <c r="B7" i="136"/>
  <c r="B6" i="136"/>
  <c r="A6" i="136"/>
  <c r="H26" i="135"/>
  <c r="AF25" i="135"/>
  <c r="H25" i="135"/>
  <c r="G25" i="135"/>
  <c r="F25" i="135"/>
  <c r="E25" i="135"/>
  <c r="D25" i="135"/>
  <c r="C25" i="135"/>
  <c r="B25" i="135"/>
  <c r="A25" i="135"/>
  <c r="H23" i="135"/>
  <c r="AF22" i="135"/>
  <c r="H22" i="135"/>
  <c r="G22" i="135"/>
  <c r="F22" i="135"/>
  <c r="E22" i="135"/>
  <c r="D22" i="135"/>
  <c r="C22" i="135"/>
  <c r="B22" i="135"/>
  <c r="A22" i="135"/>
  <c r="H20" i="135"/>
  <c r="AF19" i="135"/>
  <c r="H19" i="135"/>
  <c r="G19" i="135"/>
  <c r="F19" i="135"/>
  <c r="E19" i="135"/>
  <c r="D19" i="135"/>
  <c r="C19" i="135"/>
  <c r="B19" i="135"/>
  <c r="A19" i="135"/>
  <c r="H17" i="135"/>
  <c r="AF16" i="135"/>
  <c r="AS15" i="14" s="1"/>
  <c r="H16" i="135"/>
  <c r="G16" i="135"/>
  <c r="F16" i="135"/>
  <c r="E16" i="135"/>
  <c r="D16" i="135"/>
  <c r="C16" i="135"/>
  <c r="B16" i="135"/>
  <c r="A16" i="135"/>
  <c r="H14" i="135"/>
  <c r="AF13" i="135"/>
  <c r="AS12" i="14" s="1"/>
  <c r="H13" i="135"/>
  <c r="G13" i="135"/>
  <c r="F13" i="135"/>
  <c r="E13" i="135"/>
  <c r="D13" i="135"/>
  <c r="C13" i="135"/>
  <c r="B13" i="135"/>
  <c r="A13" i="135"/>
  <c r="H11" i="135"/>
  <c r="AF10" i="135"/>
  <c r="AS9" i="14" s="1"/>
  <c r="H10" i="135"/>
  <c r="G10" i="135"/>
  <c r="F10" i="135"/>
  <c r="E10" i="135"/>
  <c r="D10" i="135"/>
  <c r="C10" i="135"/>
  <c r="B10" i="135"/>
  <c r="A10" i="135"/>
  <c r="AE9" i="135"/>
  <c r="AD9" i="135"/>
  <c r="AC9" i="135"/>
  <c r="AB9" i="135"/>
  <c r="AA9" i="135"/>
  <c r="Z9" i="135"/>
  <c r="Y9" i="135"/>
  <c r="X9" i="135"/>
  <c r="W9" i="135"/>
  <c r="V9" i="135"/>
  <c r="U9" i="135"/>
  <c r="T9" i="135"/>
  <c r="S9" i="135"/>
  <c r="R9" i="135"/>
  <c r="Q9" i="135"/>
  <c r="P9" i="135"/>
  <c r="O9" i="135"/>
  <c r="N9" i="135"/>
  <c r="M9" i="135"/>
  <c r="L9" i="135"/>
  <c r="K9" i="135"/>
  <c r="J9" i="135"/>
  <c r="I9" i="135"/>
  <c r="H9" i="135"/>
  <c r="G9" i="135"/>
  <c r="F9" i="135"/>
  <c r="E9" i="135"/>
  <c r="D9" i="135"/>
  <c r="C9" i="135"/>
  <c r="B9" i="135"/>
  <c r="I7" i="135"/>
  <c r="E7" i="135"/>
  <c r="B7" i="135"/>
  <c r="B6" i="135"/>
  <c r="A6" i="135"/>
  <c r="H26" i="133"/>
  <c r="AF25" i="133"/>
  <c r="AQ24" i="14" s="1"/>
  <c r="H25" i="133"/>
  <c r="G25" i="133"/>
  <c r="F25" i="133"/>
  <c r="E25" i="133"/>
  <c r="D25" i="133"/>
  <c r="C25" i="133"/>
  <c r="B25" i="133"/>
  <c r="A25" i="133"/>
  <c r="H23" i="133"/>
  <c r="AF22" i="133"/>
  <c r="AQ21" i="14" s="1"/>
  <c r="H22" i="133"/>
  <c r="G22" i="133"/>
  <c r="F22" i="133"/>
  <c r="E22" i="133"/>
  <c r="D22" i="133"/>
  <c r="C22" i="133"/>
  <c r="B22" i="133"/>
  <c r="A22" i="133"/>
  <c r="H20" i="133"/>
  <c r="AF19" i="133"/>
  <c r="AQ18" i="14" s="1"/>
  <c r="H19" i="133"/>
  <c r="G19" i="133"/>
  <c r="F19" i="133"/>
  <c r="E19" i="133"/>
  <c r="D19" i="133"/>
  <c r="C19" i="133"/>
  <c r="B19" i="133"/>
  <c r="A19" i="133"/>
  <c r="H17" i="133"/>
  <c r="AF16" i="133"/>
  <c r="AQ15" i="14" s="1"/>
  <c r="H16" i="133"/>
  <c r="G16" i="133"/>
  <c r="F16" i="133"/>
  <c r="E16" i="133"/>
  <c r="D16" i="133"/>
  <c r="C16" i="133"/>
  <c r="B16" i="133"/>
  <c r="A16" i="133"/>
  <c r="H14" i="133"/>
  <c r="AF13" i="133"/>
  <c r="AQ12" i="14" s="1"/>
  <c r="H13" i="133"/>
  <c r="G13" i="133"/>
  <c r="F13" i="133"/>
  <c r="E13" i="133"/>
  <c r="D13" i="133"/>
  <c r="C13" i="133"/>
  <c r="B13" i="133"/>
  <c r="A13" i="133"/>
  <c r="H11" i="133"/>
  <c r="AF10" i="133"/>
  <c r="AQ9" i="14" s="1"/>
  <c r="H10" i="133"/>
  <c r="G10" i="133"/>
  <c r="F10" i="133"/>
  <c r="E10" i="133"/>
  <c r="D10" i="133"/>
  <c r="C10" i="133"/>
  <c r="B10" i="133"/>
  <c r="A10" i="133"/>
  <c r="AE9" i="133"/>
  <c r="AD9" i="133"/>
  <c r="AC9" i="133"/>
  <c r="AB9" i="133"/>
  <c r="AA9" i="133"/>
  <c r="Z9" i="133"/>
  <c r="Y9" i="133"/>
  <c r="X9" i="133"/>
  <c r="W9" i="133"/>
  <c r="V9" i="133"/>
  <c r="U9" i="133"/>
  <c r="T9" i="133"/>
  <c r="S9" i="133"/>
  <c r="R9" i="133"/>
  <c r="Q9" i="133"/>
  <c r="P9" i="133"/>
  <c r="O9" i="133"/>
  <c r="N9" i="133"/>
  <c r="M9" i="133"/>
  <c r="L9" i="133"/>
  <c r="K9" i="133"/>
  <c r="J9" i="133"/>
  <c r="I9" i="133"/>
  <c r="H9" i="133"/>
  <c r="G9" i="133"/>
  <c r="F9" i="133"/>
  <c r="E9" i="133"/>
  <c r="D9" i="133"/>
  <c r="C9" i="133"/>
  <c r="B9" i="133"/>
  <c r="I7" i="133"/>
  <c r="E7" i="133"/>
  <c r="B7" i="133"/>
  <c r="B6" i="133"/>
  <c r="A6" i="133"/>
  <c r="H26" i="132"/>
  <c r="AF25" i="132"/>
  <c r="AO24" i="14" s="1"/>
  <c r="H25" i="132"/>
  <c r="G25" i="132"/>
  <c r="F25" i="132"/>
  <c r="E25" i="132"/>
  <c r="D25" i="132"/>
  <c r="C25" i="132"/>
  <c r="B25" i="132"/>
  <c r="A25" i="132"/>
  <c r="H23" i="132"/>
  <c r="AF22" i="132"/>
  <c r="H22" i="132"/>
  <c r="G22" i="132"/>
  <c r="F22" i="132"/>
  <c r="E22" i="132"/>
  <c r="D22" i="132"/>
  <c r="C22" i="132"/>
  <c r="B22" i="132"/>
  <c r="A22" i="132"/>
  <c r="H20" i="132"/>
  <c r="AF19" i="132"/>
  <c r="H19" i="132"/>
  <c r="G19" i="132"/>
  <c r="F19" i="132"/>
  <c r="E19" i="132"/>
  <c r="D19" i="132"/>
  <c r="C19" i="132"/>
  <c r="B19" i="132"/>
  <c r="A19" i="132"/>
  <c r="H17" i="132"/>
  <c r="AF16" i="132"/>
  <c r="AO15" i="14" s="1"/>
  <c r="H16" i="132"/>
  <c r="G16" i="132"/>
  <c r="F16" i="132"/>
  <c r="E16" i="132"/>
  <c r="D16" i="132"/>
  <c r="C16" i="132"/>
  <c r="B16" i="132"/>
  <c r="A16" i="132"/>
  <c r="H14" i="132"/>
  <c r="AF13" i="132"/>
  <c r="AO12" i="14" s="1"/>
  <c r="H13" i="132"/>
  <c r="G13" i="132"/>
  <c r="F13" i="132"/>
  <c r="E13" i="132"/>
  <c r="D13" i="132"/>
  <c r="C13" i="132"/>
  <c r="B13" i="132"/>
  <c r="A13" i="132"/>
  <c r="H11" i="132"/>
  <c r="AF10" i="132"/>
  <c r="AO9" i="14" s="1"/>
  <c r="H10" i="132"/>
  <c r="G10" i="132"/>
  <c r="F10" i="132"/>
  <c r="E10" i="132"/>
  <c r="D10" i="132"/>
  <c r="C10" i="132"/>
  <c r="B10" i="132"/>
  <c r="A10" i="132"/>
  <c r="AE9" i="132"/>
  <c r="AD9" i="132"/>
  <c r="AC9" i="132"/>
  <c r="AB9" i="132"/>
  <c r="AA9" i="132"/>
  <c r="Z9" i="132"/>
  <c r="Y9" i="132"/>
  <c r="X9" i="132"/>
  <c r="W9" i="132"/>
  <c r="V9" i="132"/>
  <c r="U9" i="132"/>
  <c r="T9" i="132"/>
  <c r="S9" i="132"/>
  <c r="R9" i="132"/>
  <c r="Q9" i="132"/>
  <c r="P9" i="132"/>
  <c r="O9" i="132"/>
  <c r="N9" i="132"/>
  <c r="M9" i="132"/>
  <c r="L9" i="132"/>
  <c r="K9" i="132"/>
  <c r="J9" i="132"/>
  <c r="I9" i="132"/>
  <c r="H9" i="132"/>
  <c r="G9" i="132"/>
  <c r="F9" i="132"/>
  <c r="E9" i="132"/>
  <c r="D9" i="132"/>
  <c r="C9" i="132"/>
  <c r="B9" i="132"/>
  <c r="I7" i="132"/>
  <c r="E7" i="132"/>
  <c r="B7" i="132"/>
  <c r="B6" i="132"/>
  <c r="A6" i="132"/>
  <c r="H26" i="131"/>
  <c r="AF25" i="131"/>
  <c r="AM24" i="14" s="1"/>
  <c r="H25" i="131"/>
  <c r="G25" i="131"/>
  <c r="F25" i="131"/>
  <c r="E25" i="131"/>
  <c r="D25" i="131"/>
  <c r="C25" i="131"/>
  <c r="B25" i="131"/>
  <c r="A25" i="131"/>
  <c r="H23" i="131"/>
  <c r="AF22" i="131"/>
  <c r="AM21" i="14" s="1"/>
  <c r="H22" i="131"/>
  <c r="G22" i="131"/>
  <c r="F22" i="131"/>
  <c r="E22" i="131"/>
  <c r="D22" i="131"/>
  <c r="C22" i="131"/>
  <c r="B22" i="131"/>
  <c r="A22" i="131"/>
  <c r="H20" i="131"/>
  <c r="AF19" i="131"/>
  <c r="H19" i="131"/>
  <c r="G19" i="131"/>
  <c r="F19" i="131"/>
  <c r="E19" i="131"/>
  <c r="D19" i="131"/>
  <c r="C19" i="131"/>
  <c r="B19" i="131"/>
  <c r="A19" i="131"/>
  <c r="H17" i="131"/>
  <c r="AF16" i="131"/>
  <c r="AM15" i="14" s="1"/>
  <c r="H16" i="131"/>
  <c r="G16" i="131"/>
  <c r="F16" i="131"/>
  <c r="E16" i="131"/>
  <c r="D16" i="131"/>
  <c r="C16" i="131"/>
  <c r="B16" i="131"/>
  <c r="A16" i="131"/>
  <c r="H14" i="131"/>
  <c r="AF13" i="131"/>
  <c r="AM12" i="14" s="1"/>
  <c r="H13" i="131"/>
  <c r="G13" i="131"/>
  <c r="F13" i="131"/>
  <c r="E13" i="131"/>
  <c r="D13" i="131"/>
  <c r="C13" i="131"/>
  <c r="B13" i="131"/>
  <c r="A13" i="131"/>
  <c r="H11" i="131"/>
  <c r="AF10" i="131"/>
  <c r="AM9" i="14" s="1"/>
  <c r="H10" i="131"/>
  <c r="G10" i="131"/>
  <c r="F10" i="131"/>
  <c r="E10" i="131"/>
  <c r="D10" i="131"/>
  <c r="C10" i="131"/>
  <c r="B10" i="131"/>
  <c r="A10" i="131"/>
  <c r="AE9" i="131"/>
  <c r="AD9" i="131"/>
  <c r="AC9" i="131"/>
  <c r="AB9" i="131"/>
  <c r="AA9" i="131"/>
  <c r="Z9" i="131"/>
  <c r="Y9" i="131"/>
  <c r="X9" i="131"/>
  <c r="W9" i="131"/>
  <c r="V9" i="131"/>
  <c r="U9" i="131"/>
  <c r="T9" i="131"/>
  <c r="S9" i="131"/>
  <c r="R9" i="131"/>
  <c r="Q9" i="131"/>
  <c r="P9" i="131"/>
  <c r="O9" i="131"/>
  <c r="N9" i="131"/>
  <c r="M9" i="131"/>
  <c r="L9" i="131"/>
  <c r="K9" i="131"/>
  <c r="J9" i="131"/>
  <c r="I9" i="131"/>
  <c r="H9" i="131"/>
  <c r="G9" i="131"/>
  <c r="F9" i="131"/>
  <c r="E9" i="131"/>
  <c r="D9" i="131"/>
  <c r="C9" i="131"/>
  <c r="B9" i="131"/>
  <c r="I7" i="131"/>
  <c r="E7" i="131"/>
  <c r="B7" i="131"/>
  <c r="B6" i="131"/>
  <c r="A6" i="131"/>
  <c r="H26" i="130"/>
  <c r="AF25" i="130"/>
  <c r="H25" i="130"/>
  <c r="G25" i="130"/>
  <c r="F25" i="130"/>
  <c r="E25" i="130"/>
  <c r="D25" i="130"/>
  <c r="C25" i="130"/>
  <c r="B25" i="130"/>
  <c r="A25" i="130"/>
  <c r="H23" i="130"/>
  <c r="AF22" i="130"/>
  <c r="H22" i="130"/>
  <c r="G22" i="130"/>
  <c r="F22" i="130"/>
  <c r="E22" i="130"/>
  <c r="D22" i="130"/>
  <c r="C22" i="130"/>
  <c r="B22" i="130"/>
  <c r="A22" i="130"/>
  <c r="H20" i="130"/>
  <c r="AF19" i="130"/>
  <c r="H19" i="130"/>
  <c r="G19" i="130"/>
  <c r="F19" i="130"/>
  <c r="E19" i="130"/>
  <c r="D19" i="130"/>
  <c r="C19" i="130"/>
  <c r="B19" i="130"/>
  <c r="A19" i="130"/>
  <c r="H17" i="130"/>
  <c r="AF16" i="130"/>
  <c r="H16" i="130"/>
  <c r="G16" i="130"/>
  <c r="F16" i="130"/>
  <c r="E16" i="130"/>
  <c r="D16" i="130"/>
  <c r="C16" i="130"/>
  <c r="B16" i="130"/>
  <c r="A16" i="130"/>
  <c r="H14" i="130"/>
  <c r="AF13" i="130"/>
  <c r="H13" i="130"/>
  <c r="G13" i="130"/>
  <c r="F13" i="130"/>
  <c r="E13" i="130"/>
  <c r="D13" i="130"/>
  <c r="C13" i="130"/>
  <c r="B13" i="130"/>
  <c r="A13" i="130"/>
  <c r="H11" i="130"/>
  <c r="AF10" i="130"/>
  <c r="H10" i="130"/>
  <c r="G10" i="130"/>
  <c r="F10" i="130"/>
  <c r="E10" i="130"/>
  <c r="D10" i="130"/>
  <c r="C10" i="130"/>
  <c r="B10" i="130"/>
  <c r="A10" i="130"/>
  <c r="AE9" i="130"/>
  <c r="AD9" i="130"/>
  <c r="AC9" i="130"/>
  <c r="AB9" i="130"/>
  <c r="AA9" i="130"/>
  <c r="Z9" i="130"/>
  <c r="Y9" i="130"/>
  <c r="X9" i="130"/>
  <c r="W9" i="130"/>
  <c r="V9" i="130"/>
  <c r="U9" i="130"/>
  <c r="T9" i="130"/>
  <c r="S9" i="130"/>
  <c r="R9" i="130"/>
  <c r="Q9" i="130"/>
  <c r="P9" i="130"/>
  <c r="O9" i="130"/>
  <c r="N9" i="130"/>
  <c r="M9" i="130"/>
  <c r="L9" i="130"/>
  <c r="K9" i="130"/>
  <c r="J9" i="130"/>
  <c r="I9" i="130"/>
  <c r="H9" i="130"/>
  <c r="G9" i="130"/>
  <c r="F9" i="130"/>
  <c r="E9" i="130"/>
  <c r="D9" i="130"/>
  <c r="C9" i="130"/>
  <c r="B9" i="130"/>
  <c r="I7" i="130"/>
  <c r="E7" i="130"/>
  <c r="B7" i="130"/>
  <c r="B6" i="130"/>
  <c r="A6" i="130"/>
  <c r="H26" i="129"/>
  <c r="AF25" i="129"/>
  <c r="H25" i="129"/>
  <c r="G25" i="129"/>
  <c r="F25" i="129"/>
  <c r="E25" i="129"/>
  <c r="D25" i="129"/>
  <c r="C25" i="129"/>
  <c r="B25" i="129"/>
  <c r="A25" i="129"/>
  <c r="H23" i="129"/>
  <c r="AF22" i="129"/>
  <c r="H22" i="129"/>
  <c r="G22" i="129"/>
  <c r="F22" i="129"/>
  <c r="E22" i="129"/>
  <c r="D22" i="129"/>
  <c r="C22" i="129"/>
  <c r="B22" i="129"/>
  <c r="A22" i="129"/>
  <c r="H20" i="129"/>
  <c r="AF19" i="129"/>
  <c r="H19" i="129"/>
  <c r="G19" i="129"/>
  <c r="F19" i="129"/>
  <c r="E19" i="129"/>
  <c r="D19" i="129"/>
  <c r="C19" i="129"/>
  <c r="B19" i="129"/>
  <c r="A19" i="129"/>
  <c r="H17" i="129"/>
  <c r="AF16" i="129"/>
  <c r="H16" i="129"/>
  <c r="G16" i="129"/>
  <c r="F16" i="129"/>
  <c r="E16" i="129"/>
  <c r="D16" i="129"/>
  <c r="C16" i="129"/>
  <c r="B16" i="129"/>
  <c r="A16" i="129"/>
  <c r="H14" i="129"/>
  <c r="AF13" i="129"/>
  <c r="H13" i="129"/>
  <c r="G13" i="129"/>
  <c r="F13" i="129"/>
  <c r="E13" i="129"/>
  <c r="D13" i="129"/>
  <c r="C13" i="129"/>
  <c r="B13" i="129"/>
  <c r="A13" i="129"/>
  <c r="H11" i="129"/>
  <c r="AF10" i="129"/>
  <c r="H10" i="129"/>
  <c r="G10" i="129"/>
  <c r="F10" i="129"/>
  <c r="E10" i="129"/>
  <c r="D10" i="129"/>
  <c r="C10" i="129"/>
  <c r="B10" i="129"/>
  <c r="A10" i="129"/>
  <c r="AE9" i="129"/>
  <c r="AD9" i="129"/>
  <c r="AC9" i="129"/>
  <c r="AB9" i="129"/>
  <c r="AA9" i="129"/>
  <c r="Z9" i="129"/>
  <c r="Y9" i="129"/>
  <c r="X9" i="129"/>
  <c r="W9" i="129"/>
  <c r="V9" i="129"/>
  <c r="U9" i="129"/>
  <c r="T9" i="129"/>
  <c r="S9" i="129"/>
  <c r="R9" i="129"/>
  <c r="Q9" i="129"/>
  <c r="P9" i="129"/>
  <c r="O9" i="129"/>
  <c r="N9" i="129"/>
  <c r="M9" i="129"/>
  <c r="L9" i="129"/>
  <c r="K9" i="129"/>
  <c r="J9" i="129"/>
  <c r="I9" i="129"/>
  <c r="H9" i="129"/>
  <c r="G9" i="129"/>
  <c r="F9" i="129"/>
  <c r="E9" i="129"/>
  <c r="D9" i="129"/>
  <c r="C9" i="129"/>
  <c r="B9" i="129"/>
  <c r="I7" i="129"/>
  <c r="E7" i="129"/>
  <c r="B7" i="129"/>
  <c r="B6" i="129"/>
  <c r="A6" i="129"/>
  <c r="H26" i="128"/>
  <c r="H25" i="128"/>
  <c r="G25" i="128"/>
  <c r="F25" i="128"/>
  <c r="E25" i="128"/>
  <c r="D25" i="128"/>
  <c r="C25" i="128"/>
  <c r="B25" i="128"/>
  <c r="A25" i="128"/>
  <c r="H23" i="128"/>
  <c r="AF22" i="128"/>
  <c r="AI21" i="14" s="1"/>
  <c r="H22" i="128"/>
  <c r="G22" i="128"/>
  <c r="F22" i="128"/>
  <c r="E22" i="128"/>
  <c r="D22" i="128"/>
  <c r="C22" i="128"/>
  <c r="B22" i="128"/>
  <c r="A22" i="128"/>
  <c r="H20" i="128"/>
  <c r="AF19" i="128"/>
  <c r="AI18" i="14" s="1"/>
  <c r="H19" i="128"/>
  <c r="G19" i="128"/>
  <c r="F19" i="128"/>
  <c r="E19" i="128"/>
  <c r="D19" i="128"/>
  <c r="C19" i="128"/>
  <c r="B19" i="128"/>
  <c r="A19" i="128"/>
  <c r="H17" i="128"/>
  <c r="AF16" i="128"/>
  <c r="AI15" i="14" s="1"/>
  <c r="H16" i="128"/>
  <c r="G16" i="128"/>
  <c r="F16" i="128"/>
  <c r="E16" i="128"/>
  <c r="D16" i="128"/>
  <c r="C16" i="128"/>
  <c r="B16" i="128"/>
  <c r="A16" i="128"/>
  <c r="H14" i="128"/>
  <c r="AF13" i="128"/>
  <c r="AI12" i="14" s="1"/>
  <c r="H13" i="128"/>
  <c r="G13" i="128"/>
  <c r="F13" i="128"/>
  <c r="E13" i="128"/>
  <c r="D13" i="128"/>
  <c r="C13" i="128"/>
  <c r="B13" i="128"/>
  <c r="A13" i="128"/>
  <c r="H11" i="128"/>
  <c r="AF10" i="128"/>
  <c r="AI9" i="14" s="1"/>
  <c r="H10" i="128"/>
  <c r="G10" i="128"/>
  <c r="F10" i="128"/>
  <c r="E10" i="128"/>
  <c r="D10" i="128"/>
  <c r="C10" i="128"/>
  <c r="B10" i="128"/>
  <c r="A10" i="128"/>
  <c r="AE9" i="128"/>
  <c r="AD9" i="128"/>
  <c r="AC9" i="128"/>
  <c r="AB9" i="128"/>
  <c r="AA9" i="128"/>
  <c r="Z9" i="128"/>
  <c r="Y9" i="128"/>
  <c r="X9" i="128"/>
  <c r="W9" i="128"/>
  <c r="V9" i="128"/>
  <c r="U9" i="128"/>
  <c r="T9" i="128"/>
  <c r="S9" i="128"/>
  <c r="R9" i="128"/>
  <c r="Q9" i="128"/>
  <c r="P9" i="128"/>
  <c r="O9" i="128"/>
  <c r="N9" i="128"/>
  <c r="M9" i="128"/>
  <c r="L9" i="128"/>
  <c r="K9" i="128"/>
  <c r="J9" i="128"/>
  <c r="I9" i="128"/>
  <c r="H9" i="128"/>
  <c r="G9" i="128"/>
  <c r="F9" i="128"/>
  <c r="E9" i="128"/>
  <c r="D9" i="128"/>
  <c r="C9" i="128"/>
  <c r="B9" i="128"/>
  <c r="I7" i="128"/>
  <c r="E7" i="128"/>
  <c r="B7" i="128"/>
  <c r="B6" i="128"/>
  <c r="A6" i="128"/>
  <c r="H26" i="127"/>
  <c r="AF25" i="127"/>
  <c r="AG24" i="14" s="1"/>
  <c r="H25" i="127"/>
  <c r="G25" i="127"/>
  <c r="F25" i="127"/>
  <c r="E25" i="127"/>
  <c r="D25" i="127"/>
  <c r="C25" i="127"/>
  <c r="B25" i="127"/>
  <c r="A25" i="127"/>
  <c r="H23" i="127"/>
  <c r="AF22" i="127"/>
  <c r="AG21" i="14" s="1"/>
  <c r="H22" i="127"/>
  <c r="G22" i="127"/>
  <c r="F22" i="127"/>
  <c r="E22" i="127"/>
  <c r="D22" i="127"/>
  <c r="C22" i="127"/>
  <c r="B22" i="127"/>
  <c r="A22" i="127"/>
  <c r="H20" i="127"/>
  <c r="AF19" i="127"/>
  <c r="AG18" i="14" s="1"/>
  <c r="H19" i="127"/>
  <c r="G19" i="127"/>
  <c r="F19" i="127"/>
  <c r="E19" i="127"/>
  <c r="D19" i="127"/>
  <c r="C19" i="127"/>
  <c r="B19" i="127"/>
  <c r="A19" i="127"/>
  <c r="H17" i="127"/>
  <c r="AF16" i="127"/>
  <c r="AG15" i="14" s="1"/>
  <c r="H16" i="127"/>
  <c r="G16" i="127"/>
  <c r="F16" i="127"/>
  <c r="E16" i="127"/>
  <c r="D16" i="127"/>
  <c r="C16" i="127"/>
  <c r="B16" i="127"/>
  <c r="A16" i="127"/>
  <c r="H14" i="127"/>
  <c r="AF13" i="127"/>
  <c r="H13" i="127"/>
  <c r="G13" i="127"/>
  <c r="F13" i="127"/>
  <c r="E13" i="127"/>
  <c r="D13" i="127"/>
  <c r="C13" i="127"/>
  <c r="B13" i="127"/>
  <c r="A13" i="127"/>
  <c r="H11" i="127"/>
  <c r="AF10" i="127"/>
  <c r="AG9" i="14" s="1"/>
  <c r="H10" i="127"/>
  <c r="G10" i="127"/>
  <c r="F10" i="127"/>
  <c r="E10" i="127"/>
  <c r="D10" i="127"/>
  <c r="C10" i="127"/>
  <c r="B10" i="127"/>
  <c r="A10" i="127"/>
  <c r="AE9" i="127"/>
  <c r="AD9" i="127"/>
  <c r="AC9" i="127"/>
  <c r="AB9" i="127"/>
  <c r="AA9" i="127"/>
  <c r="Z9" i="127"/>
  <c r="Y9" i="127"/>
  <c r="X9" i="127"/>
  <c r="W9" i="127"/>
  <c r="V9" i="127"/>
  <c r="U9" i="127"/>
  <c r="T9" i="127"/>
  <c r="S9" i="127"/>
  <c r="R9" i="127"/>
  <c r="Q9" i="127"/>
  <c r="P9" i="127"/>
  <c r="O9" i="127"/>
  <c r="N9" i="127"/>
  <c r="M9" i="127"/>
  <c r="L9" i="127"/>
  <c r="K9" i="127"/>
  <c r="J9" i="127"/>
  <c r="I9" i="127"/>
  <c r="H9" i="127"/>
  <c r="G9" i="127"/>
  <c r="F9" i="127"/>
  <c r="E9" i="127"/>
  <c r="D9" i="127"/>
  <c r="C9" i="127"/>
  <c r="B9" i="127"/>
  <c r="I7" i="127"/>
  <c r="E7" i="127"/>
  <c r="B7" i="127"/>
  <c r="B6" i="127"/>
  <c r="A6" i="127"/>
  <c r="H26" i="126"/>
  <c r="AF25" i="126"/>
  <c r="H25" i="126"/>
  <c r="G25" i="126"/>
  <c r="F25" i="126"/>
  <c r="E25" i="126"/>
  <c r="D25" i="126"/>
  <c r="C25" i="126"/>
  <c r="B25" i="126"/>
  <c r="A25" i="126"/>
  <c r="H23" i="126"/>
  <c r="AF22" i="126"/>
  <c r="H22" i="126"/>
  <c r="G22" i="126"/>
  <c r="F22" i="126"/>
  <c r="E22" i="126"/>
  <c r="D22" i="126"/>
  <c r="C22" i="126"/>
  <c r="B22" i="126"/>
  <c r="A22" i="126"/>
  <c r="H20" i="126"/>
  <c r="H19" i="126"/>
  <c r="G19" i="126"/>
  <c r="F19" i="126"/>
  <c r="E19" i="126"/>
  <c r="D19" i="126"/>
  <c r="C19" i="126"/>
  <c r="B19" i="126"/>
  <c r="A19" i="126"/>
  <c r="H17" i="126"/>
  <c r="AF16" i="126"/>
  <c r="H16" i="126"/>
  <c r="G16" i="126"/>
  <c r="F16" i="126"/>
  <c r="E16" i="126"/>
  <c r="D16" i="126"/>
  <c r="C16" i="126"/>
  <c r="B16" i="126"/>
  <c r="A16" i="126"/>
  <c r="H14" i="126"/>
  <c r="AF13" i="126"/>
  <c r="H13" i="126"/>
  <c r="G13" i="126"/>
  <c r="F13" i="126"/>
  <c r="E13" i="126"/>
  <c r="D13" i="126"/>
  <c r="C13" i="126"/>
  <c r="B13" i="126"/>
  <c r="A13" i="126"/>
  <c r="H11" i="126"/>
  <c r="H10" i="126"/>
  <c r="G10" i="126"/>
  <c r="F10" i="126"/>
  <c r="E10" i="126"/>
  <c r="D10" i="126"/>
  <c r="C10" i="126"/>
  <c r="B10" i="126"/>
  <c r="A10" i="126"/>
  <c r="AE9" i="126"/>
  <c r="AD9" i="126"/>
  <c r="AC9" i="126"/>
  <c r="AB9" i="126"/>
  <c r="AA9" i="126"/>
  <c r="Z9" i="126"/>
  <c r="Y9" i="126"/>
  <c r="X9" i="126"/>
  <c r="W9" i="126"/>
  <c r="V9" i="126"/>
  <c r="U9" i="126"/>
  <c r="T9" i="126"/>
  <c r="S9" i="126"/>
  <c r="R9" i="126"/>
  <c r="Q9" i="126"/>
  <c r="P9" i="126"/>
  <c r="O9" i="126"/>
  <c r="N9" i="126"/>
  <c r="M9" i="126"/>
  <c r="L9" i="126"/>
  <c r="K9" i="126"/>
  <c r="J9" i="126"/>
  <c r="I9" i="126"/>
  <c r="H9" i="126"/>
  <c r="G9" i="126"/>
  <c r="F9" i="126"/>
  <c r="E9" i="126"/>
  <c r="D9" i="126"/>
  <c r="C9" i="126"/>
  <c r="B9" i="126"/>
  <c r="I7" i="126"/>
  <c r="E7" i="126"/>
  <c r="B7" i="126"/>
  <c r="B6" i="126"/>
  <c r="A6" i="126"/>
  <c r="H26" i="125"/>
  <c r="AF25" i="125"/>
  <c r="H25" i="125"/>
  <c r="G25" i="125"/>
  <c r="F25" i="125"/>
  <c r="E25" i="125"/>
  <c r="D25" i="125"/>
  <c r="C25" i="125"/>
  <c r="B25" i="125"/>
  <c r="A25" i="125"/>
  <c r="H23" i="125"/>
  <c r="H22" i="125"/>
  <c r="G22" i="125"/>
  <c r="F22" i="125"/>
  <c r="E22" i="125"/>
  <c r="D22" i="125"/>
  <c r="C22" i="125"/>
  <c r="B22" i="125"/>
  <c r="A22" i="125"/>
  <c r="H20" i="125"/>
  <c r="AF19" i="125"/>
  <c r="H19" i="125"/>
  <c r="G19" i="125"/>
  <c r="F19" i="125"/>
  <c r="E19" i="125"/>
  <c r="D19" i="125"/>
  <c r="C19" i="125"/>
  <c r="B19" i="125"/>
  <c r="A19" i="125"/>
  <c r="H17" i="125"/>
  <c r="AF16" i="125"/>
  <c r="H16" i="125"/>
  <c r="G16" i="125"/>
  <c r="F16" i="125"/>
  <c r="E16" i="125"/>
  <c r="D16" i="125"/>
  <c r="C16" i="125"/>
  <c r="B16" i="125"/>
  <c r="A16" i="125"/>
  <c r="H14" i="125"/>
  <c r="AF13" i="125"/>
  <c r="H13" i="125"/>
  <c r="G13" i="125"/>
  <c r="F13" i="125"/>
  <c r="E13" i="125"/>
  <c r="D13" i="125"/>
  <c r="C13" i="125"/>
  <c r="B13" i="125"/>
  <c r="A13" i="125"/>
  <c r="H11" i="125"/>
  <c r="AF10" i="125"/>
  <c r="H10" i="125"/>
  <c r="G10" i="125"/>
  <c r="F10" i="125"/>
  <c r="E10" i="125"/>
  <c r="D10" i="125"/>
  <c r="C10" i="125"/>
  <c r="B10" i="125"/>
  <c r="A10" i="125"/>
  <c r="AE9" i="125"/>
  <c r="AD9" i="125"/>
  <c r="AC9" i="125"/>
  <c r="AB9" i="125"/>
  <c r="AA9" i="125"/>
  <c r="Z9" i="125"/>
  <c r="Y9" i="125"/>
  <c r="X9" i="125"/>
  <c r="W9" i="125"/>
  <c r="V9" i="125"/>
  <c r="U9" i="125"/>
  <c r="T9" i="125"/>
  <c r="S9" i="125"/>
  <c r="R9" i="125"/>
  <c r="Q9" i="125"/>
  <c r="P9" i="125"/>
  <c r="O9" i="125"/>
  <c r="N9" i="125"/>
  <c r="M9" i="125"/>
  <c r="L9" i="125"/>
  <c r="K9" i="125"/>
  <c r="J9" i="125"/>
  <c r="I9" i="125"/>
  <c r="H9" i="125"/>
  <c r="G9" i="125"/>
  <c r="F9" i="125"/>
  <c r="E9" i="125"/>
  <c r="D9" i="125"/>
  <c r="C9" i="125"/>
  <c r="B9" i="125"/>
  <c r="I7" i="125"/>
  <c r="E7" i="125"/>
  <c r="B7" i="125"/>
  <c r="B6" i="125"/>
  <c r="A6" i="125"/>
  <c r="H26" i="123"/>
  <c r="AF25" i="123"/>
  <c r="AC24" i="14" s="1"/>
  <c r="H25" i="123"/>
  <c r="G25" i="123"/>
  <c r="F25" i="123"/>
  <c r="E25" i="123"/>
  <c r="D25" i="123"/>
  <c r="C25" i="123"/>
  <c r="B25" i="123"/>
  <c r="A25" i="123"/>
  <c r="H23" i="123"/>
  <c r="AF22" i="123"/>
  <c r="H22" i="123"/>
  <c r="G22" i="123"/>
  <c r="F22" i="123"/>
  <c r="E22" i="123"/>
  <c r="D22" i="123"/>
  <c r="C22" i="123"/>
  <c r="B22" i="123"/>
  <c r="A22" i="123"/>
  <c r="H20" i="123"/>
  <c r="AF19" i="123"/>
  <c r="AC18" i="14" s="1"/>
  <c r="H19" i="123"/>
  <c r="G19" i="123"/>
  <c r="F19" i="123"/>
  <c r="E19" i="123"/>
  <c r="D19" i="123"/>
  <c r="C19" i="123"/>
  <c r="B19" i="123"/>
  <c r="A19" i="123"/>
  <c r="H17" i="123"/>
  <c r="AF16" i="123"/>
  <c r="AC15" i="14" s="1"/>
  <c r="H16" i="123"/>
  <c r="G16" i="123"/>
  <c r="F16" i="123"/>
  <c r="E16" i="123"/>
  <c r="D16" i="123"/>
  <c r="C16" i="123"/>
  <c r="B16" i="123"/>
  <c r="A16" i="123"/>
  <c r="H14" i="123"/>
  <c r="AF13" i="123"/>
  <c r="H13" i="123"/>
  <c r="G13" i="123"/>
  <c r="F13" i="123"/>
  <c r="E13" i="123"/>
  <c r="D13" i="123"/>
  <c r="C13" i="123"/>
  <c r="B13" i="123"/>
  <c r="A13" i="123"/>
  <c r="H11" i="123"/>
  <c r="AF10" i="123"/>
  <c r="AC9" i="14" s="1"/>
  <c r="H10" i="123"/>
  <c r="G10" i="123"/>
  <c r="F10" i="123"/>
  <c r="E10" i="123"/>
  <c r="D10" i="123"/>
  <c r="C10" i="123"/>
  <c r="B10" i="123"/>
  <c r="A10" i="123"/>
  <c r="AE9" i="123"/>
  <c r="AD9" i="123"/>
  <c r="AC9" i="123"/>
  <c r="AB9" i="123"/>
  <c r="AA9" i="123"/>
  <c r="Z9" i="123"/>
  <c r="Y9" i="123"/>
  <c r="X9" i="123"/>
  <c r="W9" i="123"/>
  <c r="V9" i="123"/>
  <c r="U9" i="123"/>
  <c r="T9" i="123"/>
  <c r="S9" i="123"/>
  <c r="R9" i="123"/>
  <c r="Q9" i="123"/>
  <c r="P9" i="123"/>
  <c r="O9" i="123"/>
  <c r="N9" i="123"/>
  <c r="M9" i="123"/>
  <c r="L9" i="123"/>
  <c r="K9" i="123"/>
  <c r="J9" i="123"/>
  <c r="I9" i="123"/>
  <c r="H9" i="123"/>
  <c r="G9" i="123"/>
  <c r="F9" i="123"/>
  <c r="E9" i="123"/>
  <c r="D9" i="123"/>
  <c r="C9" i="123"/>
  <c r="B9" i="123"/>
  <c r="I7" i="123"/>
  <c r="E7" i="123"/>
  <c r="B7" i="123"/>
  <c r="B6" i="123"/>
  <c r="A6" i="123"/>
  <c r="H26" i="122"/>
  <c r="AF25" i="122"/>
  <c r="AA24" i="14" s="1"/>
  <c r="H25" i="122"/>
  <c r="G25" i="122"/>
  <c r="F25" i="122"/>
  <c r="E25" i="122"/>
  <c r="D25" i="122"/>
  <c r="C25" i="122"/>
  <c r="B25" i="122"/>
  <c r="A25" i="122"/>
  <c r="H23" i="122"/>
  <c r="AF22" i="122"/>
  <c r="AA21" i="14" s="1"/>
  <c r="H22" i="122"/>
  <c r="G22" i="122"/>
  <c r="F22" i="122"/>
  <c r="E22" i="122"/>
  <c r="D22" i="122"/>
  <c r="C22" i="122"/>
  <c r="B22" i="122"/>
  <c r="A22" i="122"/>
  <c r="H20" i="122"/>
  <c r="AF19" i="122"/>
  <c r="AA18" i="14" s="1"/>
  <c r="H19" i="122"/>
  <c r="G19" i="122"/>
  <c r="F19" i="122"/>
  <c r="E19" i="122"/>
  <c r="D19" i="122"/>
  <c r="C19" i="122"/>
  <c r="B19" i="122"/>
  <c r="A19" i="122"/>
  <c r="H17" i="122"/>
  <c r="AF16" i="122"/>
  <c r="AA15" i="14" s="1"/>
  <c r="H16" i="122"/>
  <c r="G16" i="122"/>
  <c r="F16" i="122"/>
  <c r="E16" i="122"/>
  <c r="D16" i="122"/>
  <c r="C16" i="122"/>
  <c r="B16" i="122"/>
  <c r="A16" i="122"/>
  <c r="H14" i="122"/>
  <c r="AF13" i="122"/>
  <c r="H13" i="122"/>
  <c r="G13" i="122"/>
  <c r="F13" i="122"/>
  <c r="E13" i="122"/>
  <c r="D13" i="122"/>
  <c r="C13" i="122"/>
  <c r="B13" i="122"/>
  <c r="A13" i="122"/>
  <c r="H11" i="122"/>
  <c r="AF10" i="122"/>
  <c r="AA9" i="14" s="1"/>
  <c r="H10" i="122"/>
  <c r="G10" i="122"/>
  <c r="F10" i="122"/>
  <c r="E10" i="122"/>
  <c r="D10" i="122"/>
  <c r="C10" i="122"/>
  <c r="B10" i="122"/>
  <c r="A10" i="122"/>
  <c r="AE9" i="122"/>
  <c r="AD9" i="122"/>
  <c r="AC9" i="122"/>
  <c r="AB9" i="122"/>
  <c r="AA9" i="122"/>
  <c r="Z9" i="122"/>
  <c r="Y9" i="122"/>
  <c r="X9" i="122"/>
  <c r="W9" i="122"/>
  <c r="V9" i="122"/>
  <c r="U9" i="122"/>
  <c r="T9" i="122"/>
  <c r="S9" i="122"/>
  <c r="R9" i="122"/>
  <c r="Q9" i="122"/>
  <c r="P9" i="122"/>
  <c r="O9" i="122"/>
  <c r="N9" i="122"/>
  <c r="M9" i="122"/>
  <c r="L9" i="122"/>
  <c r="K9" i="122"/>
  <c r="J9" i="122"/>
  <c r="I9" i="122"/>
  <c r="H9" i="122"/>
  <c r="G9" i="122"/>
  <c r="F9" i="122"/>
  <c r="E9" i="122"/>
  <c r="D9" i="122"/>
  <c r="C9" i="122"/>
  <c r="B9" i="122"/>
  <c r="I7" i="122"/>
  <c r="E7" i="122"/>
  <c r="B7" i="122"/>
  <c r="B6" i="122"/>
  <c r="A6" i="122"/>
  <c r="H26" i="121"/>
  <c r="AF25" i="121"/>
  <c r="Y24" i="14" s="1"/>
  <c r="H25" i="121"/>
  <c r="G25" i="121"/>
  <c r="F25" i="121"/>
  <c r="E25" i="121"/>
  <c r="D25" i="121"/>
  <c r="C25" i="121"/>
  <c r="B25" i="121"/>
  <c r="A25" i="121"/>
  <c r="H23" i="121"/>
  <c r="AF22" i="121"/>
  <c r="Y21" i="14" s="1"/>
  <c r="H22" i="121"/>
  <c r="G22" i="121"/>
  <c r="F22" i="121"/>
  <c r="E22" i="121"/>
  <c r="D22" i="121"/>
  <c r="C22" i="121"/>
  <c r="B22" i="121"/>
  <c r="A22" i="121"/>
  <c r="H20" i="121"/>
  <c r="AF19" i="121"/>
  <c r="Y18" i="14" s="1"/>
  <c r="H19" i="121"/>
  <c r="G19" i="121"/>
  <c r="F19" i="121"/>
  <c r="E19" i="121"/>
  <c r="D19" i="121"/>
  <c r="C19" i="121"/>
  <c r="B19" i="121"/>
  <c r="A19" i="121"/>
  <c r="H17" i="121"/>
  <c r="AF16" i="121"/>
  <c r="Y15" i="14" s="1"/>
  <c r="H16" i="121"/>
  <c r="G16" i="121"/>
  <c r="F16" i="121"/>
  <c r="E16" i="121"/>
  <c r="D16" i="121"/>
  <c r="C16" i="121"/>
  <c r="B16" i="121"/>
  <c r="A16" i="121"/>
  <c r="H14" i="121"/>
  <c r="AF13" i="121"/>
  <c r="H13" i="121"/>
  <c r="G13" i="121"/>
  <c r="F13" i="121"/>
  <c r="E13" i="121"/>
  <c r="D13" i="121"/>
  <c r="C13" i="121"/>
  <c r="B13" i="121"/>
  <c r="A13" i="121"/>
  <c r="H11" i="121"/>
  <c r="AF10" i="121"/>
  <c r="Y9" i="14" s="1"/>
  <c r="H10" i="121"/>
  <c r="G10" i="121"/>
  <c r="F10" i="121"/>
  <c r="E10" i="121"/>
  <c r="D10" i="121"/>
  <c r="C10" i="121"/>
  <c r="B10" i="121"/>
  <c r="A10" i="121"/>
  <c r="AE9" i="121"/>
  <c r="AD9" i="121"/>
  <c r="AC9" i="121"/>
  <c r="AB9" i="121"/>
  <c r="AA9" i="121"/>
  <c r="Z9" i="121"/>
  <c r="Y9" i="121"/>
  <c r="X9" i="121"/>
  <c r="W9" i="121"/>
  <c r="V9" i="121"/>
  <c r="U9" i="121"/>
  <c r="T9" i="121"/>
  <c r="S9" i="121"/>
  <c r="R9" i="121"/>
  <c r="Q9" i="121"/>
  <c r="P9" i="121"/>
  <c r="O9" i="121"/>
  <c r="N9" i="121"/>
  <c r="M9" i="121"/>
  <c r="L9" i="121"/>
  <c r="K9" i="121"/>
  <c r="J9" i="121"/>
  <c r="I9" i="121"/>
  <c r="H9" i="121"/>
  <c r="G9" i="121"/>
  <c r="F9" i="121"/>
  <c r="E9" i="121"/>
  <c r="D9" i="121"/>
  <c r="C9" i="121"/>
  <c r="B9" i="121"/>
  <c r="I7" i="121"/>
  <c r="E7" i="121"/>
  <c r="B7" i="121"/>
  <c r="B6" i="121"/>
  <c r="A6" i="121"/>
  <c r="H26" i="120"/>
  <c r="AF25" i="120"/>
  <c r="H25" i="120"/>
  <c r="G25" i="120"/>
  <c r="F25" i="120"/>
  <c r="E25" i="120"/>
  <c r="D25" i="120"/>
  <c r="C25" i="120"/>
  <c r="B25" i="120"/>
  <c r="A25" i="120"/>
  <c r="H23" i="120"/>
  <c r="AF22" i="120"/>
  <c r="H22" i="120"/>
  <c r="G22" i="120"/>
  <c r="F22" i="120"/>
  <c r="E22" i="120"/>
  <c r="D22" i="120"/>
  <c r="C22" i="120"/>
  <c r="B22" i="120"/>
  <c r="A22" i="120"/>
  <c r="H20" i="120"/>
  <c r="AF19" i="120"/>
  <c r="H19" i="120"/>
  <c r="G19" i="120"/>
  <c r="F19" i="120"/>
  <c r="E19" i="120"/>
  <c r="D19" i="120"/>
  <c r="C19" i="120"/>
  <c r="B19" i="120"/>
  <c r="A19" i="120"/>
  <c r="H17" i="120"/>
  <c r="AF16" i="120"/>
  <c r="W15" i="14" s="1"/>
  <c r="H16" i="120"/>
  <c r="G16" i="120"/>
  <c r="F16" i="120"/>
  <c r="E16" i="120"/>
  <c r="D16" i="120"/>
  <c r="C16" i="120"/>
  <c r="B16" i="120"/>
  <c r="A16" i="120"/>
  <c r="H14" i="120"/>
  <c r="AF13" i="120"/>
  <c r="H13" i="120"/>
  <c r="G13" i="120"/>
  <c r="F13" i="120"/>
  <c r="E13" i="120"/>
  <c r="D13" i="120"/>
  <c r="C13" i="120"/>
  <c r="B13" i="120"/>
  <c r="A13" i="120"/>
  <c r="H11" i="120"/>
  <c r="AF10" i="120"/>
  <c r="W9" i="14" s="1"/>
  <c r="H10" i="120"/>
  <c r="G10" i="120"/>
  <c r="F10" i="120"/>
  <c r="E10" i="120"/>
  <c r="D10" i="120"/>
  <c r="C10" i="120"/>
  <c r="B10" i="120"/>
  <c r="A10" i="120"/>
  <c r="AE9" i="120"/>
  <c r="AD9" i="120"/>
  <c r="AC9" i="120"/>
  <c r="AB9" i="120"/>
  <c r="AA9" i="120"/>
  <c r="Z9" i="120"/>
  <c r="Y9" i="120"/>
  <c r="X9" i="120"/>
  <c r="W9" i="120"/>
  <c r="V9" i="120"/>
  <c r="U9" i="120"/>
  <c r="T9" i="120"/>
  <c r="S9" i="120"/>
  <c r="R9" i="120"/>
  <c r="Q9" i="120"/>
  <c r="P9" i="120"/>
  <c r="O9" i="120"/>
  <c r="N9" i="120"/>
  <c r="M9" i="120"/>
  <c r="L9" i="120"/>
  <c r="K9" i="120"/>
  <c r="J9" i="120"/>
  <c r="I9" i="120"/>
  <c r="H9" i="120"/>
  <c r="G9" i="120"/>
  <c r="F9" i="120"/>
  <c r="E9" i="120"/>
  <c r="D9" i="120"/>
  <c r="C9" i="120"/>
  <c r="B9" i="120"/>
  <c r="I7" i="120"/>
  <c r="E7" i="120"/>
  <c r="B7" i="120"/>
  <c r="B6" i="120"/>
  <c r="A6" i="120"/>
  <c r="H26" i="91"/>
  <c r="AF25" i="91"/>
  <c r="H25" i="91"/>
  <c r="G25" i="91"/>
  <c r="F25" i="91"/>
  <c r="E25" i="91"/>
  <c r="D25" i="91"/>
  <c r="C25" i="91"/>
  <c r="B25" i="91"/>
  <c r="A25" i="91"/>
  <c r="H23" i="91"/>
  <c r="AF22" i="91"/>
  <c r="H22" i="91"/>
  <c r="G22" i="91"/>
  <c r="F22" i="91"/>
  <c r="E22" i="91"/>
  <c r="D22" i="91"/>
  <c r="C22" i="91"/>
  <c r="B22" i="91"/>
  <c r="A22" i="91"/>
  <c r="H20" i="91"/>
  <c r="AF19" i="91"/>
  <c r="H19" i="91"/>
  <c r="G19" i="91"/>
  <c r="F19" i="91"/>
  <c r="E19" i="91"/>
  <c r="D19" i="91"/>
  <c r="C19" i="91"/>
  <c r="B19" i="91"/>
  <c r="A19" i="91"/>
  <c r="H17" i="91"/>
  <c r="AF16" i="91"/>
  <c r="H16" i="91"/>
  <c r="G16" i="91"/>
  <c r="F16" i="91"/>
  <c r="E16" i="91"/>
  <c r="D16" i="91"/>
  <c r="C16" i="91"/>
  <c r="B16" i="91"/>
  <c r="A16" i="91"/>
  <c r="H14" i="91"/>
  <c r="AF13" i="91"/>
  <c r="H13" i="91"/>
  <c r="G13" i="91"/>
  <c r="F13" i="91"/>
  <c r="E13" i="91"/>
  <c r="D13" i="91"/>
  <c r="C13" i="91"/>
  <c r="B13" i="91"/>
  <c r="A13" i="91"/>
  <c r="H11" i="91"/>
  <c r="AF10" i="91"/>
  <c r="H10" i="91"/>
  <c r="G10" i="91"/>
  <c r="F10" i="91"/>
  <c r="E10" i="91"/>
  <c r="D10" i="91"/>
  <c r="C10" i="91"/>
  <c r="B10" i="91"/>
  <c r="A10" i="91"/>
  <c r="AE9" i="91"/>
  <c r="AD9" i="91"/>
  <c r="AC9" i="91"/>
  <c r="AB9" i="91"/>
  <c r="AA9" i="91"/>
  <c r="Z9" i="91"/>
  <c r="Y9" i="91"/>
  <c r="X9" i="91"/>
  <c r="W9" i="91"/>
  <c r="V9" i="91"/>
  <c r="U9" i="91"/>
  <c r="T9" i="91"/>
  <c r="S9" i="91"/>
  <c r="R9" i="91"/>
  <c r="Q9" i="91"/>
  <c r="P9" i="91"/>
  <c r="O9" i="91"/>
  <c r="N9" i="91"/>
  <c r="M9" i="91"/>
  <c r="L9" i="91"/>
  <c r="K9" i="91"/>
  <c r="J9" i="91"/>
  <c r="I9" i="91"/>
  <c r="H9" i="91"/>
  <c r="G9" i="91"/>
  <c r="F9" i="91"/>
  <c r="E9" i="91"/>
  <c r="D9" i="91"/>
  <c r="C9" i="91"/>
  <c r="B9" i="91"/>
  <c r="I7" i="91"/>
  <c r="E7" i="91"/>
  <c r="B7" i="91"/>
  <c r="B6" i="91"/>
  <c r="A6" i="91"/>
  <c r="H26" i="90"/>
  <c r="AF25" i="90"/>
  <c r="S24" i="14" s="1"/>
  <c r="H25" i="90"/>
  <c r="G25" i="90"/>
  <c r="F25" i="90"/>
  <c r="E25" i="90"/>
  <c r="D25" i="90"/>
  <c r="C25" i="90"/>
  <c r="B25" i="90"/>
  <c r="A25" i="90"/>
  <c r="H23" i="90"/>
  <c r="AF22" i="90"/>
  <c r="H22" i="90"/>
  <c r="G22" i="90"/>
  <c r="F22" i="90"/>
  <c r="E22" i="90"/>
  <c r="D22" i="90"/>
  <c r="C22" i="90"/>
  <c r="B22" i="90"/>
  <c r="A22" i="90"/>
  <c r="H20" i="90"/>
  <c r="AF19" i="90"/>
  <c r="H19" i="90"/>
  <c r="G19" i="90"/>
  <c r="F19" i="90"/>
  <c r="E19" i="90"/>
  <c r="D19" i="90"/>
  <c r="C19" i="90"/>
  <c r="B19" i="90"/>
  <c r="A19" i="90"/>
  <c r="H17" i="90"/>
  <c r="AF16" i="90"/>
  <c r="H16" i="90"/>
  <c r="G16" i="90"/>
  <c r="F16" i="90"/>
  <c r="E16" i="90"/>
  <c r="D16" i="90"/>
  <c r="C16" i="90"/>
  <c r="B16" i="90"/>
  <c r="A16" i="90"/>
  <c r="H14" i="90"/>
  <c r="AF13" i="90"/>
  <c r="H13" i="90"/>
  <c r="G13" i="90"/>
  <c r="F13" i="90"/>
  <c r="E13" i="90"/>
  <c r="D13" i="90"/>
  <c r="C13" i="90"/>
  <c r="B13" i="90"/>
  <c r="A13" i="90"/>
  <c r="H11" i="90"/>
  <c r="AF10" i="90"/>
  <c r="H10" i="90"/>
  <c r="G10" i="90"/>
  <c r="F10" i="90"/>
  <c r="E10" i="90"/>
  <c r="D10" i="90"/>
  <c r="C10" i="90"/>
  <c r="B10" i="90"/>
  <c r="A10" i="90"/>
  <c r="AE9" i="90"/>
  <c r="AD9" i="90"/>
  <c r="AC9" i="90"/>
  <c r="AB9" i="90"/>
  <c r="AA9" i="90"/>
  <c r="Z9" i="90"/>
  <c r="Y9" i="90"/>
  <c r="X9" i="90"/>
  <c r="W9" i="90"/>
  <c r="V9" i="90"/>
  <c r="U9" i="90"/>
  <c r="T9" i="90"/>
  <c r="S9" i="90"/>
  <c r="R9" i="90"/>
  <c r="Q9" i="90"/>
  <c r="P9" i="90"/>
  <c r="O9" i="90"/>
  <c r="N9" i="90"/>
  <c r="M9" i="90"/>
  <c r="L9" i="90"/>
  <c r="K9" i="90"/>
  <c r="J9" i="90"/>
  <c r="I9" i="90"/>
  <c r="H9" i="90"/>
  <c r="G9" i="90"/>
  <c r="F9" i="90"/>
  <c r="E9" i="90"/>
  <c r="D9" i="90"/>
  <c r="C9" i="90"/>
  <c r="B9" i="90"/>
  <c r="I7" i="90"/>
  <c r="E7" i="90"/>
  <c r="B7" i="90"/>
  <c r="B6" i="90"/>
  <c r="A6" i="90"/>
  <c r="H26" i="87"/>
  <c r="AF25" i="87"/>
  <c r="Q24" i="14" s="1"/>
  <c r="H25" i="87"/>
  <c r="G25" i="87"/>
  <c r="F25" i="87"/>
  <c r="E25" i="87"/>
  <c r="D25" i="87"/>
  <c r="C25" i="87"/>
  <c r="B25" i="87"/>
  <c r="A25" i="87"/>
  <c r="H23" i="87"/>
  <c r="AF22" i="87"/>
  <c r="H22" i="87"/>
  <c r="G22" i="87"/>
  <c r="F22" i="87"/>
  <c r="E22" i="87"/>
  <c r="D22" i="87"/>
  <c r="C22" i="87"/>
  <c r="B22" i="87"/>
  <c r="A22" i="87"/>
  <c r="H20" i="87"/>
  <c r="AF19" i="87"/>
  <c r="H19" i="87"/>
  <c r="G19" i="87"/>
  <c r="F19" i="87"/>
  <c r="E19" i="87"/>
  <c r="D19" i="87"/>
  <c r="C19" i="87"/>
  <c r="B19" i="87"/>
  <c r="A19" i="87"/>
  <c r="H17" i="87"/>
  <c r="AF16" i="87"/>
  <c r="H16" i="87"/>
  <c r="G16" i="87"/>
  <c r="F16" i="87"/>
  <c r="E16" i="87"/>
  <c r="D16" i="87"/>
  <c r="C16" i="87"/>
  <c r="B16" i="87"/>
  <c r="A16" i="87"/>
  <c r="H14" i="87"/>
  <c r="AF13" i="87"/>
  <c r="H13" i="87"/>
  <c r="G13" i="87"/>
  <c r="F13" i="87"/>
  <c r="E13" i="87"/>
  <c r="D13" i="87"/>
  <c r="C13" i="87"/>
  <c r="B13" i="87"/>
  <c r="A13" i="87"/>
  <c r="H11" i="87"/>
  <c r="H10" i="87"/>
  <c r="G10" i="87"/>
  <c r="F10" i="87"/>
  <c r="E10" i="87"/>
  <c r="D10" i="87"/>
  <c r="C10" i="87"/>
  <c r="B10" i="87"/>
  <c r="A10" i="87"/>
  <c r="AE9" i="87"/>
  <c r="AD9" i="87"/>
  <c r="AC9" i="87"/>
  <c r="AB9" i="87"/>
  <c r="AA9" i="87"/>
  <c r="Z9" i="87"/>
  <c r="Y9" i="87"/>
  <c r="X9" i="87"/>
  <c r="W9" i="87"/>
  <c r="V9" i="87"/>
  <c r="U9" i="87"/>
  <c r="T9" i="87"/>
  <c r="S9" i="87"/>
  <c r="R9" i="87"/>
  <c r="Q9" i="87"/>
  <c r="P9" i="87"/>
  <c r="O9" i="87"/>
  <c r="N9" i="87"/>
  <c r="M9" i="87"/>
  <c r="L9" i="87"/>
  <c r="K9" i="87"/>
  <c r="J9" i="87"/>
  <c r="I9" i="87"/>
  <c r="H9" i="87"/>
  <c r="G9" i="87"/>
  <c r="F9" i="87"/>
  <c r="E9" i="87"/>
  <c r="D9" i="87"/>
  <c r="C9" i="87"/>
  <c r="B9" i="87"/>
  <c r="I7" i="87"/>
  <c r="E7" i="87"/>
  <c r="B7" i="87"/>
  <c r="B6" i="87"/>
  <c r="A6" i="87"/>
  <c r="H26" i="83"/>
  <c r="H25" i="83"/>
  <c r="G25" i="83"/>
  <c r="F25" i="83"/>
  <c r="E25" i="83"/>
  <c r="D25" i="83"/>
  <c r="C25" i="83"/>
  <c r="B25" i="83"/>
  <c r="A25" i="83"/>
  <c r="H23" i="83"/>
  <c r="H22" i="83"/>
  <c r="G22" i="83"/>
  <c r="F22" i="83"/>
  <c r="E22" i="83"/>
  <c r="D22" i="83"/>
  <c r="C22" i="83"/>
  <c r="B22" i="83"/>
  <c r="A22" i="83"/>
  <c r="H20" i="83"/>
  <c r="AF19" i="83"/>
  <c r="H19" i="83"/>
  <c r="G19" i="83"/>
  <c r="F19" i="83"/>
  <c r="E19" i="83"/>
  <c r="D19" i="83"/>
  <c r="C19" i="83"/>
  <c r="B19" i="83"/>
  <c r="A19" i="83"/>
  <c r="H17" i="83"/>
  <c r="AF16" i="83"/>
  <c r="H16" i="83"/>
  <c r="G16" i="83"/>
  <c r="F16" i="83"/>
  <c r="E16" i="83"/>
  <c r="D16" i="83"/>
  <c r="C16" i="83"/>
  <c r="B16" i="83"/>
  <c r="A16" i="83"/>
  <c r="H14" i="83"/>
  <c r="AF13" i="83"/>
  <c r="H13" i="83"/>
  <c r="G13" i="83"/>
  <c r="F13" i="83"/>
  <c r="E13" i="83"/>
  <c r="D13" i="83"/>
  <c r="C13" i="83"/>
  <c r="B13" i="83"/>
  <c r="A13" i="83"/>
  <c r="H11" i="83"/>
  <c r="AF10" i="83"/>
  <c r="H10" i="83"/>
  <c r="G10" i="83"/>
  <c r="F10" i="83"/>
  <c r="E10" i="83"/>
  <c r="D10" i="83"/>
  <c r="C10" i="83"/>
  <c r="B10" i="83"/>
  <c r="A10" i="83"/>
  <c r="AE9" i="83"/>
  <c r="AD9" i="83"/>
  <c r="AC9" i="83"/>
  <c r="AB9" i="83"/>
  <c r="AA9" i="83"/>
  <c r="Z9" i="83"/>
  <c r="Y9" i="83"/>
  <c r="X9" i="83"/>
  <c r="W9" i="83"/>
  <c r="V9" i="83"/>
  <c r="U9" i="83"/>
  <c r="T9" i="83"/>
  <c r="S9" i="83"/>
  <c r="R9" i="83"/>
  <c r="Q9" i="83"/>
  <c r="P9" i="83"/>
  <c r="O9" i="83"/>
  <c r="N9" i="83"/>
  <c r="M9" i="83"/>
  <c r="L9" i="83"/>
  <c r="K9" i="83"/>
  <c r="J9" i="83"/>
  <c r="I9" i="83"/>
  <c r="H9" i="83"/>
  <c r="G9" i="83"/>
  <c r="F9" i="83"/>
  <c r="E9" i="83"/>
  <c r="D9" i="83"/>
  <c r="C9" i="83"/>
  <c r="B9" i="83"/>
  <c r="I7" i="83"/>
  <c r="E7" i="83"/>
  <c r="B7" i="83"/>
  <c r="B6" i="83"/>
  <c r="A6" i="83"/>
  <c r="H26" i="79"/>
  <c r="AF25" i="79"/>
  <c r="H25" i="79"/>
  <c r="G25" i="79"/>
  <c r="F25" i="79"/>
  <c r="E25" i="79"/>
  <c r="D25" i="79"/>
  <c r="C25" i="79"/>
  <c r="B25" i="79"/>
  <c r="A25" i="79"/>
  <c r="H23" i="79"/>
  <c r="AF22" i="79"/>
  <c r="H22" i="79"/>
  <c r="G22" i="79"/>
  <c r="F22" i="79"/>
  <c r="E22" i="79"/>
  <c r="D22" i="79"/>
  <c r="C22" i="79"/>
  <c r="B22" i="79"/>
  <c r="A22" i="79"/>
  <c r="H20" i="79"/>
  <c r="AF19" i="79"/>
  <c r="H19" i="79"/>
  <c r="G19" i="79"/>
  <c r="F19" i="79"/>
  <c r="E19" i="79"/>
  <c r="D19" i="79"/>
  <c r="C19" i="79"/>
  <c r="B19" i="79"/>
  <c r="A19" i="79"/>
  <c r="H17" i="79"/>
  <c r="AF16" i="79"/>
  <c r="H16" i="79"/>
  <c r="G16" i="79"/>
  <c r="F16" i="79"/>
  <c r="E16" i="79"/>
  <c r="D16" i="79"/>
  <c r="C16" i="79"/>
  <c r="B16" i="79"/>
  <c r="A16" i="79"/>
  <c r="H14" i="79"/>
  <c r="AF13" i="79"/>
  <c r="H13" i="79"/>
  <c r="G13" i="79"/>
  <c r="F13" i="79"/>
  <c r="E13" i="79"/>
  <c r="D13" i="79"/>
  <c r="C13" i="79"/>
  <c r="B13" i="79"/>
  <c r="A13" i="79"/>
  <c r="H11" i="79"/>
  <c r="AF10" i="79"/>
  <c r="H10" i="79"/>
  <c r="G10" i="79"/>
  <c r="F10" i="79"/>
  <c r="E10" i="79"/>
  <c r="D10" i="79"/>
  <c r="C10" i="79"/>
  <c r="B10" i="79"/>
  <c r="A10" i="79"/>
  <c r="AE9" i="79"/>
  <c r="AD9" i="79"/>
  <c r="AC9" i="79"/>
  <c r="AB9" i="79"/>
  <c r="AA9" i="79"/>
  <c r="Z9" i="79"/>
  <c r="Y9" i="79"/>
  <c r="X9" i="79"/>
  <c r="W9" i="79"/>
  <c r="V9" i="79"/>
  <c r="U9" i="79"/>
  <c r="T9" i="79"/>
  <c r="S9" i="79"/>
  <c r="R9" i="79"/>
  <c r="Q9" i="79"/>
  <c r="P9" i="79"/>
  <c r="O9" i="79"/>
  <c r="N9" i="79"/>
  <c r="M9" i="79"/>
  <c r="L9" i="79"/>
  <c r="K9" i="79"/>
  <c r="J9" i="79"/>
  <c r="I9" i="79"/>
  <c r="H9" i="79"/>
  <c r="G9" i="79"/>
  <c r="F9" i="79"/>
  <c r="E9" i="79"/>
  <c r="D9" i="79"/>
  <c r="C9" i="79"/>
  <c r="B9" i="79"/>
  <c r="I7" i="79"/>
  <c r="E7" i="79"/>
  <c r="B7" i="79"/>
  <c r="B6" i="79"/>
  <c r="A6" i="79"/>
  <c r="J9" i="74"/>
  <c r="K9" i="74"/>
  <c r="L9" i="74"/>
  <c r="M9" i="74"/>
  <c r="N9" i="74"/>
  <c r="O9" i="74"/>
  <c r="P9" i="74"/>
  <c r="Q9" i="74"/>
  <c r="R9" i="74"/>
  <c r="S9" i="74"/>
  <c r="T9" i="74"/>
  <c r="U9" i="74"/>
  <c r="V9" i="74"/>
  <c r="W9" i="74"/>
  <c r="X9" i="74"/>
  <c r="Y9" i="74"/>
  <c r="Z9" i="74"/>
  <c r="AA9" i="74"/>
  <c r="AB9" i="74"/>
  <c r="AC9" i="74"/>
  <c r="AD9" i="74"/>
  <c r="AE9" i="74"/>
  <c r="I9" i="74"/>
  <c r="H26" i="74"/>
  <c r="AF25" i="74"/>
  <c r="K24" i="14" s="1"/>
  <c r="H25" i="74"/>
  <c r="G25" i="74"/>
  <c r="F25" i="74"/>
  <c r="E25" i="74"/>
  <c r="D25" i="74"/>
  <c r="C25" i="74"/>
  <c r="B25" i="74"/>
  <c r="A25" i="74"/>
  <c r="H23" i="74"/>
  <c r="H22" i="74"/>
  <c r="G22" i="74"/>
  <c r="F22" i="74"/>
  <c r="E22" i="74"/>
  <c r="D22" i="74"/>
  <c r="C22" i="74"/>
  <c r="B22" i="74"/>
  <c r="A22" i="74"/>
  <c r="H20" i="74"/>
  <c r="AF19" i="74"/>
  <c r="H19" i="74"/>
  <c r="G19" i="74"/>
  <c r="F19" i="74"/>
  <c r="E19" i="74"/>
  <c r="D19" i="74"/>
  <c r="C19" i="74"/>
  <c r="B19" i="74"/>
  <c r="A19" i="74"/>
  <c r="H17" i="74"/>
  <c r="AF16" i="74"/>
  <c r="H16" i="74"/>
  <c r="G16" i="74"/>
  <c r="F16" i="74"/>
  <c r="E16" i="74"/>
  <c r="D16" i="74"/>
  <c r="C16" i="74"/>
  <c r="B16" i="74"/>
  <c r="A16" i="74"/>
  <c r="H14" i="74"/>
  <c r="AF13" i="74"/>
  <c r="H13" i="74"/>
  <c r="G13" i="74"/>
  <c r="F13" i="74"/>
  <c r="E13" i="74"/>
  <c r="D13" i="74"/>
  <c r="C13" i="74"/>
  <c r="B13" i="74"/>
  <c r="A13" i="74"/>
  <c r="H11" i="74"/>
  <c r="AF10" i="74"/>
  <c r="H10" i="74"/>
  <c r="G10" i="74"/>
  <c r="F10" i="74"/>
  <c r="E10" i="74"/>
  <c r="D10" i="74"/>
  <c r="C10" i="74"/>
  <c r="B10" i="74"/>
  <c r="A10" i="74"/>
  <c r="H9" i="74"/>
  <c r="G9" i="74"/>
  <c r="F9" i="74"/>
  <c r="E9" i="74"/>
  <c r="D9" i="74"/>
  <c r="C9" i="74"/>
  <c r="B9" i="74"/>
  <c r="I7" i="74"/>
  <c r="E7" i="74"/>
  <c r="B7" i="74"/>
  <c r="B6" i="74"/>
  <c r="A6" i="74"/>
  <c r="I7" i="29"/>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AF19" i="29"/>
  <c r="I18" i="14" s="1"/>
  <c r="AF16" i="29"/>
  <c r="I15" i="14" s="1"/>
  <c r="AU24" i="14"/>
  <c r="AS24" i="14"/>
  <c r="U24" i="14"/>
  <c r="M24" i="14"/>
  <c r="I12" i="14"/>
  <c r="AY18" i="14"/>
  <c r="AY12" i="14"/>
  <c r="A1" i="138"/>
  <c r="A1" i="137"/>
  <c r="AU15" i="14"/>
  <c r="AU12" i="14"/>
  <c r="A1" i="136"/>
  <c r="AS21" i="14"/>
  <c r="AS18" i="14"/>
  <c r="A1" i="135"/>
  <c r="A1" i="133"/>
  <c r="AO21" i="14"/>
  <c r="AO18" i="14"/>
  <c r="A1" i="132"/>
  <c r="AM18" i="14"/>
  <c r="A1" i="131"/>
  <c r="A1" i="130"/>
  <c r="A1" i="129"/>
  <c r="A1" i="128"/>
  <c r="AG12" i="14"/>
  <c r="A1" i="127"/>
  <c r="A1" i="126"/>
  <c r="A1" i="125"/>
  <c r="AC21" i="14"/>
  <c r="AC12" i="14"/>
  <c r="A1" i="123"/>
  <c r="AA12" i="14"/>
  <c r="A1" i="122"/>
  <c r="Y12" i="14"/>
  <c r="A1" i="121"/>
  <c r="A1" i="120"/>
  <c r="AK24" i="14" l="1"/>
  <c r="AE9" i="14"/>
  <c r="AE15" i="14"/>
  <c r="AE24" i="14"/>
  <c r="AE12" i="14"/>
  <c r="AE21" i="14"/>
  <c r="AE18" i="14"/>
  <c r="W12" i="14"/>
  <c r="W21" i="14"/>
  <c r="AW12" i="14"/>
  <c r="AW24" i="14"/>
  <c r="AW15" i="14"/>
  <c r="W24" i="14"/>
  <c r="W18" i="14"/>
  <c r="AK9" i="14"/>
  <c r="AK15" i="14"/>
  <c r="AK21" i="14"/>
  <c r="AK12" i="14"/>
  <c r="AK18" i="14"/>
  <c r="U18" i="14"/>
  <c r="S18" i="14"/>
  <c r="Q18" i="14"/>
  <c r="O18" i="14"/>
  <c r="M18" i="14"/>
  <c r="K18" i="14"/>
  <c r="BB24" i="14" l="1"/>
  <c r="BB18" i="14"/>
  <c r="U21" i="14"/>
  <c r="U15" i="14"/>
  <c r="U12" i="14"/>
  <c r="U9" i="14"/>
  <c r="A1" i="91"/>
  <c r="S21" i="14"/>
  <c r="S15" i="14"/>
  <c r="S12" i="14"/>
  <c r="S9" i="14"/>
  <c r="A1" i="90"/>
  <c r="Q21" i="14"/>
  <c r="Q15" i="14"/>
  <c r="Q12" i="14"/>
  <c r="Q9" i="14"/>
  <c r="A1" i="87"/>
  <c r="O21" i="14"/>
  <c r="O15" i="14"/>
  <c r="O12" i="14"/>
  <c r="O9" i="14"/>
  <c r="A1" i="83"/>
  <c r="M21" i="14"/>
  <c r="M15" i="14"/>
  <c r="M12" i="14"/>
  <c r="M9" i="14"/>
  <c r="A1" i="79"/>
  <c r="K21" i="14"/>
  <c r="K15" i="14"/>
  <c r="K12" i="14"/>
  <c r="K9" i="14"/>
  <c r="A1" i="74"/>
  <c r="BB12" i="14" l="1"/>
  <c r="BB15" i="14"/>
  <c r="BB9" i="14"/>
  <c r="BB21" i="14"/>
  <c r="A1" i="29"/>
</calcChain>
</file>

<file path=xl/sharedStrings.xml><?xml version="1.0" encoding="utf-8"?>
<sst xmlns="http://schemas.openxmlformats.org/spreadsheetml/2006/main" count="480" uniqueCount="109">
  <si>
    <t>Número</t>
  </si>
  <si>
    <t>Indicador</t>
  </si>
  <si>
    <t xml:space="preserve">Periodo </t>
  </si>
  <si>
    <t>Cálculo</t>
  </si>
  <si>
    <t>DESCRIPCIÓN</t>
  </si>
  <si>
    <t>MEDICIÓN</t>
  </si>
  <si>
    <t>Estimado</t>
  </si>
  <si>
    <t>% AVANCE REGISTRADO</t>
  </si>
  <si>
    <t>Nominativo</t>
  </si>
  <si>
    <t xml:space="preserve">Proceso </t>
  </si>
  <si>
    <t>ENTREVISTA</t>
  </si>
  <si>
    <t>Efectividad de la entrevista =</t>
  </si>
  <si>
    <t>Semanal (remesa)</t>
  </si>
  <si>
    <t>TRÁMITE</t>
  </si>
  <si>
    <t>TRANSFERENCIA</t>
  </si>
  <si>
    <t xml:space="preserve">Transacciones exitosas = </t>
  </si>
  <si>
    <t>Trámites exitosos efectivos=</t>
  </si>
  <si>
    <t>CONCILIACIÓN</t>
  </si>
  <si>
    <t xml:space="preserve">Credenciales disponibles para entrega = </t>
  </si>
  <si>
    <t>ENTREGA</t>
  </si>
  <si>
    <t xml:space="preserve">Efectividad de entrega de CPV en MAC = </t>
  </si>
  <si>
    <t>SEMANA OPERATIVA</t>
  </si>
  <si>
    <t xml:space="preserve">PROCESOS SUSTANTIVOS E INDICADORES </t>
  </si>
  <si>
    <t>Valor esperado</t>
  </si>
  <si>
    <t xml:space="preserve">Distrito </t>
  </si>
  <si>
    <t>Módulo</t>
  </si>
  <si>
    <t>TABLERO DE CONTROL DE PROCESOS SUSTANTIVOS DEL SISTEMA DE GESTIÓN DE LA CALIDAD</t>
  </si>
  <si>
    <t xml:space="preserve">CUADRO DE OBSERVACIONES </t>
  </si>
  <si>
    <t>Descripción</t>
  </si>
  <si>
    <t xml:space="preserve">No conformidad </t>
  </si>
  <si>
    <t xml:space="preserve">Valor que requiere atención y justificación en el apartado de observaciones </t>
  </si>
  <si>
    <t xml:space="preserve">Valor suficiente </t>
  </si>
  <si>
    <t xml:space="preserve">Semaforización </t>
  </si>
  <si>
    <t>*Registre el valor nominal solicitado en la celda, el resultado proporcional esta automatizado.</t>
  </si>
  <si>
    <t xml:space="preserve">% AVANCE REGISTRADO </t>
  </si>
  <si>
    <t xml:space="preserve">TABLERO DE CONTROL DISTRITAL DE PROCESOS SUSTANTIVOS DEL SISTEMA DE GESTIÓN DE LA CALIDAD </t>
  </si>
  <si>
    <t>Distrito 01</t>
  </si>
  <si>
    <t>Distrito 02</t>
  </si>
  <si>
    <t>Distrito 03</t>
  </si>
  <si>
    <t>Distrito 05</t>
  </si>
  <si>
    <t>Distrito 04</t>
  </si>
  <si>
    <t>Estatal</t>
  </si>
  <si>
    <t>Distrito 06</t>
  </si>
  <si>
    <t>Distrito 07</t>
  </si>
  <si>
    <t>Version 0</t>
  </si>
  <si>
    <t>Dueño de Proceso</t>
  </si>
  <si>
    <t xml:space="preserve"> Auxiliar de Atención Ciudadana</t>
  </si>
  <si>
    <t>Operador de Equipo Tecnológico</t>
  </si>
  <si>
    <t>Responsable de Módulo</t>
  </si>
  <si>
    <t>(Número de Archivos de Transacción aceptados /Total de Archivos de Transacción procesados) x100</t>
  </si>
  <si>
    <t>Número de Archivos de Transacción aceptados</t>
  </si>
  <si>
    <t>Total de Archivos de Transacción procesados</t>
  </si>
  <si>
    <t>Número de trámites aplicados</t>
  </si>
  <si>
    <t>INSTITUTO NACIONAL ELECTORAL
SISTEMA DE GESTIÓN DE LA CALIDAD
CIUDAD DE MÉXICO</t>
  </si>
  <si>
    <t>Distrito 08</t>
  </si>
  <si>
    <t>Distrito 11</t>
  </si>
  <si>
    <t>Distrito 09</t>
  </si>
  <si>
    <t>Distrito 10</t>
  </si>
  <si>
    <t>Distrito 12</t>
  </si>
  <si>
    <t>Distrito 13</t>
  </si>
  <si>
    <t>Distrito 14</t>
  </si>
  <si>
    <t>Distrito 15</t>
  </si>
  <si>
    <t>Distrito 16</t>
  </si>
  <si>
    <t>Distrito 17</t>
  </si>
  <si>
    <t>Distrito 18</t>
  </si>
  <si>
    <t>Distrito 19</t>
  </si>
  <si>
    <t>Distrito 20</t>
  </si>
  <si>
    <t>Distrito 21</t>
  </si>
  <si>
    <t>Distrito 22</t>
  </si>
  <si>
    <t>Fecha de corte dd/mm/aaaa</t>
  </si>
  <si>
    <t>(Número de trámites exitosos / Número de trámites aplicados) x 100</t>
  </si>
  <si>
    <t>Número de trámites exitosos</t>
  </si>
  <si>
    <t>(Credenciales en resguardo / Credenciales totales en SIIRFE disponibles para entrega) x 100</t>
  </si>
  <si>
    <t>Credenciales en resguardo</t>
  </si>
  <si>
    <t>Credenciales totales en SIIRFE disponibles para entrega</t>
  </si>
  <si>
    <t xml:space="preserve">Total de credenciales entregadas </t>
  </si>
  <si>
    <t xml:space="preserve"> Total de credenciales solicitadas</t>
  </si>
  <si>
    <t>(Total de credenciales entregadas / Total de credenciales solicitadas) x 100</t>
  </si>
  <si>
    <t>(Número de trámites aplicados / (Número de fichas requisitadas - Notificaciones de improcedencia de trámite)) x 100</t>
  </si>
  <si>
    <t>Número de fichas requisitadas - Notificaciones de improcedencia de trámite</t>
  </si>
  <si>
    <t>Credenciales recibidas</t>
  </si>
  <si>
    <t>((Credenciales recibidas - Credenciales inconsistentes) / Credenciales recibidas) x 100</t>
  </si>
  <si>
    <t xml:space="preserve">Credenciales Recibidas - Credenciales inconsistentes </t>
  </si>
  <si>
    <t>CAMPAÑA ANUAL PERMANENTE 2024</t>
  </si>
  <si>
    <t>2024-05</t>
  </si>
  <si>
    <t>2024-06</t>
  </si>
  <si>
    <t>2024-07</t>
  </si>
  <si>
    <t>2024-08</t>
  </si>
  <si>
    <t>2024-09</t>
  </si>
  <si>
    <t>2024-10</t>
  </si>
  <si>
    <t>2024-11</t>
  </si>
  <si>
    <t>2024-12</t>
  </si>
  <si>
    <t>2024-13</t>
  </si>
  <si>
    <t>2024-14</t>
  </si>
  <si>
    <t>2024-15</t>
  </si>
  <si>
    <t>2024-16</t>
  </si>
  <si>
    <t>2024-17</t>
  </si>
  <si>
    <t>2024-18</t>
  </si>
  <si>
    <t>2024-19</t>
  </si>
  <si>
    <t>2024-20</t>
  </si>
  <si>
    <t>2024-21</t>
  </si>
  <si>
    <t>2024-22</t>
  </si>
  <si>
    <t>2024-23</t>
  </si>
  <si>
    <t>2024-24</t>
  </si>
  <si>
    <t>2024-25</t>
  </si>
  <si>
    <t>2024-26</t>
  </si>
  <si>
    <t>2024-27</t>
  </si>
  <si>
    <t xml:space="preserve"> </t>
  </si>
  <si>
    <t xml:space="preserve">EN LA SEMANA OPERATIVA 2024_10
 CASO CAU FOLIO REQ000001514297
SITUACIÓN Al generar el reporte: "Atención ciudadana" del día 16 de febrero del presente año aparecen 151 registros y deben ser 156 registros son Folios que se generaron por solicitud de reimpresión. Folios que faltan son: 2409165116049, 2409165116087, 2409165116119, 2409165116157 y 2409165116168.
EN LA SEMANA OPERATIVA 2024_10
 CASO CAU FOLIO REQ000001514299
SITUACIÓN Al momento de concluir el trámite con folio 2409165115854 pide digitalizar el acta de nacimiento, se digitalizo el documento solicitado y sigue apareciendo el registro en el apartado de Generar grupo de Medios
SOLUCIÓN El día 26 de febrero se digitalizo el acta de nacimiento para que se pueda generar la credencial para votar fue entregada el día 29 de febrero a su titular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</si>
</sst>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2" x14ac:knownFonts="1">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9"/>
      <color theme="1"/>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s>
  <fills count="11">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rgb="FFE98BD7"/>
        <bgColor indexed="64"/>
      </patternFill>
    </fill>
    <fill>
      <patternFill patternType="solid">
        <fgColor rgb="FFD5007F"/>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s>
  <borders count="29">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s>
  <cellStyleXfs count="12">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47">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3" fillId="0" borderId="0" xfId="0" applyFont="1" applyAlignment="1">
      <alignment vertical="center"/>
    </xf>
    <xf numFmtId="0" fontId="24" fillId="0" borderId="0" xfId="0" applyFont="1" applyAlignment="1">
      <alignment vertical="center"/>
    </xf>
    <xf numFmtId="0" fontId="26" fillId="0" borderId="0" xfId="0" applyFont="1" applyAlignment="1">
      <alignment horizontal="justify" vertical="center" wrapText="1"/>
    </xf>
    <xf numFmtId="49" fontId="26" fillId="0" borderId="0" xfId="0" applyNumberFormat="1" applyFont="1" applyAlignment="1">
      <alignment horizontal="right" vertical="center" wrapText="1"/>
    </xf>
    <xf numFmtId="0" fontId="16" fillId="2" borderId="1" xfId="0" applyFont="1" applyFill="1" applyBorder="1" applyAlignment="1">
      <alignment horizontal="center" vertical="center" wrapText="1"/>
    </xf>
    <xf numFmtId="0" fontId="9" fillId="0" borderId="0" xfId="0" applyFont="1" applyAlignment="1">
      <alignment horizontal="right" vertical="top" wrapText="1"/>
    </xf>
    <xf numFmtId="0" fontId="26" fillId="0" borderId="0" xfId="0" applyFont="1" applyAlignment="1">
      <alignment horizontal="center" vertical="center" wrapText="1"/>
    </xf>
    <xf numFmtId="2" fontId="22" fillId="0" borderId="0" xfId="0" applyNumberFormat="1" applyFont="1" applyAlignment="1">
      <alignment horizontal="center" vertical="center" wrapText="1"/>
    </xf>
    <xf numFmtId="0" fontId="5" fillId="0" borderId="10" xfId="0" applyFont="1" applyBorder="1" applyAlignment="1">
      <alignment horizontal="center" vertical="center" wrapText="1"/>
    </xf>
    <xf numFmtId="2" fontId="22" fillId="0" borderId="10" xfId="0" applyNumberFormat="1" applyFont="1" applyBorder="1" applyAlignment="1">
      <alignment horizontal="center" vertical="center" wrapText="1"/>
    </xf>
    <xf numFmtId="0" fontId="25"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6" fillId="0" borderId="0" xfId="0" applyNumberFormat="1" applyFont="1" applyAlignment="1">
      <alignment vertical="center" wrapText="1"/>
    </xf>
    <xf numFmtId="0" fontId="26" fillId="0" borderId="0" xfId="0" applyFont="1" applyAlignment="1">
      <alignment vertical="center" wrapText="1"/>
    </xf>
    <xf numFmtId="1" fontId="10" fillId="2" borderId="10" xfId="0" applyNumberFormat="1" applyFont="1" applyFill="1" applyBorder="1" applyAlignment="1">
      <alignment horizontal="center" vertical="top" wrapText="1"/>
    </xf>
    <xf numFmtId="0" fontId="21" fillId="0" borderId="0" xfId="0" applyFont="1" applyAlignment="1">
      <alignment horizontal="right"/>
    </xf>
    <xf numFmtId="3" fontId="19" fillId="4" borderId="13" xfId="4" applyNumberFormat="1" applyFont="1" applyFill="1" applyBorder="1" applyAlignment="1">
      <alignment horizontal="center" vertical="center"/>
    </xf>
    <xf numFmtId="0" fontId="28" fillId="2" borderId="13" xfId="0" applyFont="1" applyFill="1" applyBorder="1" applyAlignment="1">
      <alignment horizontal="center" vertical="center" wrapText="1"/>
    </xf>
    <xf numFmtId="3" fontId="12" fillId="4" borderId="13" xfId="0" applyNumberFormat="1" applyFont="1" applyFill="1" applyBorder="1" applyAlignment="1">
      <alignment horizontal="center" vertical="center" wrapText="1"/>
    </xf>
    <xf numFmtId="0" fontId="1" fillId="6" borderId="0" xfId="0" applyFont="1" applyFill="1" applyAlignment="1">
      <alignment vertical="center"/>
    </xf>
    <xf numFmtId="0" fontId="1" fillId="0" borderId="0" xfId="0" applyFont="1" applyAlignment="1">
      <alignment vertical="center"/>
    </xf>
    <xf numFmtId="0" fontId="1" fillId="7" borderId="0" xfId="0" applyFont="1" applyFill="1" applyAlignment="1">
      <alignment vertical="center"/>
    </xf>
    <xf numFmtId="0" fontId="1" fillId="2" borderId="0" xfId="0" applyFont="1" applyFill="1" applyAlignment="1">
      <alignment vertical="center"/>
    </xf>
    <xf numFmtId="0" fontId="3" fillId="0" borderId="8" xfId="0" applyFont="1" applyBorder="1" applyAlignment="1">
      <alignment horizontal="center" vertical="center" wrapText="1"/>
    </xf>
    <xf numFmtId="0" fontId="16" fillId="2" borderId="13" xfId="0" applyFont="1" applyFill="1" applyBorder="1" applyAlignment="1">
      <alignment horizontal="center" vertical="center" wrapText="1"/>
    </xf>
    <xf numFmtId="0" fontId="12" fillId="4" borderId="4" xfId="0" applyFont="1" applyFill="1" applyBorder="1" applyAlignment="1">
      <alignment horizontal="center" vertical="center" wrapText="1"/>
    </xf>
    <xf numFmtId="3" fontId="17" fillId="4" borderId="1" xfId="5" applyNumberFormat="1" applyFont="1" applyFill="1" applyBorder="1" applyAlignment="1">
      <alignment horizontal="center" vertical="center" wrapText="1"/>
    </xf>
    <xf numFmtId="0" fontId="13" fillId="4" borderId="4" xfId="5" applyNumberFormat="1" applyFont="1" applyFill="1" applyBorder="1" applyAlignment="1">
      <alignment horizontal="center" vertical="center" wrapText="1"/>
    </xf>
    <xf numFmtId="0" fontId="13" fillId="4" borderId="4" xfId="5" applyNumberFormat="1" applyFont="1" applyFill="1" applyBorder="1" applyAlignment="1">
      <alignment horizont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1" fillId="0" borderId="8" xfId="5" applyFont="1" applyFill="1" applyBorder="1" applyAlignment="1">
      <alignment horizontal="center" vertical="center"/>
    </xf>
    <xf numFmtId="3" fontId="18" fillId="0" borderId="8" xfId="5" applyNumberFormat="1" applyFont="1" applyFill="1" applyBorder="1" applyAlignment="1">
      <alignment horizontal="center" vertical="center" wrapText="1"/>
    </xf>
    <xf numFmtId="0" fontId="30" fillId="2" borderId="13" xfId="0" applyFont="1" applyFill="1" applyBorder="1" applyAlignment="1">
      <alignment horizontal="center" vertical="center" wrapText="1"/>
    </xf>
    <xf numFmtId="3" fontId="5" fillId="2" borderId="13" xfId="4" applyNumberFormat="1" applyFont="1" applyFill="1" applyBorder="1" applyAlignment="1">
      <alignment horizontal="center" vertical="center"/>
    </xf>
    <xf numFmtId="0" fontId="6" fillId="0" borderId="0" xfId="0" applyFont="1" applyAlignment="1">
      <alignment vertical="center"/>
    </xf>
    <xf numFmtId="0" fontId="6" fillId="0" borderId="12"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4" fillId="0" borderId="0" xfId="0" applyFont="1" applyAlignment="1">
      <alignment horizontal="center" vertical="center" wrapText="1"/>
    </xf>
    <xf numFmtId="0" fontId="12" fillId="0" borderId="0" xfId="0" applyFont="1" applyAlignment="1">
      <alignment horizontal="center" vertical="center" wrapText="1"/>
    </xf>
    <xf numFmtId="0" fontId="15" fillId="0" borderId="0" xfId="0" applyFont="1" applyAlignment="1">
      <alignment horizontal="center" vertical="center" wrapText="1"/>
    </xf>
    <xf numFmtId="9" fontId="20"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2" fillId="0" borderId="0" xfId="5" applyFont="1" applyFill="1" applyBorder="1" applyAlignment="1">
      <alignment horizontal="center" vertical="center" wrapText="1"/>
    </xf>
    <xf numFmtId="0" fontId="31" fillId="0" borderId="0" xfId="0" applyFont="1" applyAlignment="1">
      <alignment horizontal="left" vertical="top" wrapText="1"/>
    </xf>
    <xf numFmtId="0" fontId="6" fillId="0" borderId="0" xfId="0" applyFont="1" applyAlignment="1">
      <alignment horizontal="left" vertical="top"/>
    </xf>
    <xf numFmtId="0" fontId="17" fillId="0" borderId="0" xfId="0" applyFont="1" applyAlignment="1">
      <alignment wrapText="1"/>
    </xf>
    <xf numFmtId="0" fontId="21" fillId="0" borderId="0" xfId="0" applyFont="1" applyAlignment="1">
      <alignment horizontal="right" vertical="center"/>
    </xf>
    <xf numFmtId="0" fontId="9" fillId="0" borderId="0" xfId="0" applyFont="1" applyAlignment="1">
      <alignment horizontal="right" vertical="center" wrapText="1"/>
    </xf>
    <xf numFmtId="9" fontId="22" fillId="8" borderId="10" xfId="2"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9" fontId="20" fillId="0" borderId="2" xfId="4" applyNumberFormat="1" applyFont="1" applyFill="1" applyBorder="1" applyAlignment="1">
      <alignment horizontal="center" vertical="center"/>
    </xf>
    <xf numFmtId="9" fontId="20" fillId="0" borderId="3" xfId="4" applyNumberFormat="1" applyFont="1" applyFill="1" applyBorder="1" applyAlignment="1">
      <alignment horizontal="center" vertical="center"/>
    </xf>
    <xf numFmtId="0" fontId="6" fillId="0" borderId="10" xfId="0" applyFont="1" applyBorder="1" applyAlignment="1">
      <alignment horizontal="left" vertical="top"/>
    </xf>
    <xf numFmtId="0" fontId="6" fillId="0" borderId="0" xfId="0" applyFont="1" applyAlignment="1">
      <alignment horizontal="left" vertical="top"/>
    </xf>
    <xf numFmtId="0" fontId="27" fillId="2" borderId="0" xfId="0" applyFont="1" applyFill="1" applyAlignment="1">
      <alignment horizontal="center" vertical="center"/>
    </xf>
    <xf numFmtId="0" fontId="16" fillId="2" borderId="2" xfId="0" applyFont="1" applyFill="1" applyBorder="1" applyAlignment="1">
      <alignment horizontal="center" vertical="center" textRotation="90"/>
    </xf>
    <xf numFmtId="0" fontId="16" fillId="2" borderId="11" xfId="0" applyFont="1" applyFill="1" applyBorder="1" applyAlignment="1">
      <alignment horizontal="center" vertical="center" textRotation="90"/>
    </xf>
    <xf numFmtId="0" fontId="16" fillId="2" borderId="3" xfId="0" applyFont="1" applyFill="1" applyBorder="1" applyAlignment="1">
      <alignment horizontal="center" vertical="center" textRotation="90"/>
    </xf>
    <xf numFmtId="0" fontId="5" fillId="2" borderId="11"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6" fillId="0" borderId="4" xfId="0" applyFont="1" applyBorder="1" applyAlignment="1">
      <alignment horizontal="left" vertical="top"/>
    </xf>
    <xf numFmtId="0" fontId="6" fillId="0" borderId="5" xfId="0" applyFont="1" applyBorder="1" applyAlignment="1">
      <alignment horizontal="left" vertical="top"/>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7" xfId="0" applyFont="1" applyBorder="1" applyAlignment="1">
      <alignment horizontal="left" vertical="top"/>
    </xf>
    <xf numFmtId="0" fontId="6" fillId="0" borderId="8" xfId="0" applyFont="1" applyBorder="1" applyAlignment="1">
      <alignment horizontal="left" vertical="top"/>
    </xf>
    <xf numFmtId="0" fontId="9" fillId="0" borderId="0" xfId="0" applyFont="1" applyAlignment="1">
      <alignment horizontal="right" vertical="top" wrapText="1"/>
    </xf>
    <xf numFmtId="0" fontId="21" fillId="0" borderId="0" xfId="0" applyFont="1" applyAlignment="1">
      <alignment horizontal="center" vertical="center" wrapText="1"/>
    </xf>
    <xf numFmtId="0" fontId="26" fillId="0" borderId="0" xfId="0" applyFont="1" applyAlignment="1">
      <alignment horizontal="center" vertical="center" wrapText="1"/>
    </xf>
    <xf numFmtId="0" fontId="27" fillId="5" borderId="0" xfId="0" applyFont="1" applyFill="1" applyAlignment="1">
      <alignment horizontal="center" vertical="center"/>
    </xf>
    <xf numFmtId="0" fontId="1" fillId="0" borderId="25"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center" vertical="center" wrapText="1"/>
    </xf>
    <xf numFmtId="164" fontId="22" fillId="4" borderId="13" xfId="5" applyNumberFormat="1" applyFont="1" applyFill="1" applyBorder="1" applyAlignment="1">
      <alignment horizontal="center" vertical="center" wrapText="1"/>
    </xf>
    <xf numFmtId="0" fontId="9" fillId="0" borderId="0" xfId="0" applyFont="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28" fillId="2" borderId="18" xfId="0" applyFont="1" applyFill="1" applyBorder="1" applyAlignment="1">
      <alignment horizontal="center" vertical="center"/>
    </xf>
    <xf numFmtId="0" fontId="28" fillId="2" borderId="19" xfId="0" applyFont="1" applyFill="1" applyBorder="1" applyAlignment="1">
      <alignment horizontal="center" vertical="center"/>
    </xf>
    <xf numFmtId="0" fontId="28" fillId="2" borderId="17" xfId="0" applyFont="1" applyFill="1" applyBorder="1" applyAlignment="1">
      <alignment horizontal="center" vertical="center"/>
    </xf>
    <xf numFmtId="0" fontId="14" fillId="0" borderId="13"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13" xfId="0" applyFont="1" applyBorder="1" applyAlignment="1">
      <alignment horizontal="center" vertical="center" wrapText="1"/>
    </xf>
    <xf numFmtId="9" fontId="20" fillId="0" borderId="13" xfId="4" applyNumberFormat="1" applyFont="1" applyFill="1" applyBorder="1" applyAlignment="1">
      <alignment horizontal="center" vertical="center"/>
    </xf>
    <xf numFmtId="0" fontId="6" fillId="0" borderId="13" xfId="0" applyFont="1" applyBorder="1" applyAlignment="1">
      <alignment horizontal="center" vertical="center"/>
    </xf>
    <xf numFmtId="0" fontId="8" fillId="0" borderId="13" xfId="0" applyFont="1" applyBorder="1" applyAlignment="1">
      <alignment horizontal="center" vertical="center" wrapText="1"/>
    </xf>
    <xf numFmtId="0" fontId="16" fillId="2" borderId="13" xfId="0" applyFont="1" applyFill="1" applyBorder="1" applyAlignment="1">
      <alignment horizontal="center" vertical="center" textRotation="90"/>
    </xf>
    <xf numFmtId="0" fontId="4" fillId="2" borderId="13" xfId="0" applyFont="1" applyFill="1" applyBorder="1" applyAlignment="1">
      <alignment horizontal="center" vertical="center"/>
    </xf>
    <xf numFmtId="0" fontId="16" fillId="2" borderId="13" xfId="0" applyFont="1" applyFill="1" applyBorder="1" applyAlignment="1">
      <alignment horizontal="center" vertical="center" wrapText="1"/>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2" fontId="4" fillId="10" borderId="14" xfId="0" applyNumberFormat="1" applyFont="1" applyFill="1" applyBorder="1" applyAlignment="1">
      <alignment horizontal="center" vertical="center" wrapText="1"/>
    </xf>
    <xf numFmtId="2" fontId="4" fillId="10" borderId="15" xfId="0" applyNumberFormat="1" applyFont="1" applyFill="1" applyBorder="1" applyAlignment="1">
      <alignment horizontal="center" vertical="center" wrapText="1"/>
    </xf>
    <xf numFmtId="0" fontId="4" fillId="9" borderId="14" xfId="0" applyFont="1" applyFill="1" applyBorder="1" applyAlignment="1">
      <alignment horizontal="center" vertical="center"/>
    </xf>
    <xf numFmtId="0" fontId="4" fillId="9" borderId="15" xfId="0" applyFont="1" applyFill="1" applyBorder="1" applyAlignment="1">
      <alignment horizontal="center" vertical="center"/>
    </xf>
    <xf numFmtId="0" fontId="16" fillId="2" borderId="26" xfId="0" applyFont="1" applyFill="1" applyBorder="1" applyAlignment="1">
      <alignment horizontal="center" vertical="center" wrapText="1"/>
    </xf>
    <xf numFmtId="0" fontId="16" fillId="2" borderId="27" xfId="0" applyFont="1" applyFill="1" applyBorder="1" applyAlignment="1">
      <alignment horizontal="center" vertical="center" wrapText="1"/>
    </xf>
    <xf numFmtId="0" fontId="16" fillId="2" borderId="28" xfId="0" applyFont="1" applyFill="1" applyBorder="1" applyAlignment="1">
      <alignment horizontal="center" vertical="center"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1" fillId="0" borderId="25" xfId="0" applyFont="1" applyBorder="1" applyAlignment="1">
      <alignment horizontal="left" vertical="center" wrapText="1"/>
    </xf>
    <xf numFmtId="0" fontId="1" fillId="0" borderId="24" xfId="0" applyFont="1" applyBorder="1" applyAlignment="1">
      <alignment horizontal="left" vertical="center" wrapText="1"/>
    </xf>
    <xf numFmtId="0" fontId="1" fillId="0" borderId="20" xfId="0" applyFont="1" applyBorder="1" applyAlignment="1">
      <alignment horizontal="left" vertical="center" wrapText="1"/>
    </xf>
    <xf numFmtId="0" fontId="1" fillId="0" borderId="22" xfId="0" applyFont="1" applyBorder="1" applyAlignment="1">
      <alignment horizontal="left" vertical="center" wrapText="1"/>
    </xf>
    <xf numFmtId="0" fontId="1" fillId="0" borderId="23" xfId="0" applyFont="1" applyBorder="1" applyAlignment="1">
      <alignment horizontal="left" vertical="center" wrapText="1"/>
    </xf>
    <xf numFmtId="0" fontId="1" fillId="0" borderId="21" xfId="0" applyFont="1" applyBorder="1" applyAlignment="1">
      <alignment horizontal="left" vertical="center" wrapText="1"/>
    </xf>
  </cellXfs>
  <cellStyles count="12">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3" xfId="9" xr:uid="{155B1EFC-13FE-4832-BE04-B6616CDA20C8}"/>
    <cellStyle name="Millares 3" xfId="6" xr:uid="{00000000-0005-0000-0000-000004000000}"/>
    <cellStyle name="Millares 3 2" xfId="10" xr:uid="{17C2C1A8-DDB9-41D0-B098-06C1AE70D917}"/>
    <cellStyle name="Millares 4" xfId="8" xr:uid="{D0AF9664-2131-4378-A8E2-58B829DC033D}"/>
    <cellStyle name="Normal" xfId="0" builtinId="0"/>
    <cellStyle name="Normal 2" xfId="1" xr:uid="{00000000-0005-0000-0000-000006000000}"/>
    <cellStyle name="Porcentaje" xfId="2" builtinId="5"/>
    <cellStyle name="Porcentaje 2" xfId="5" xr:uid="{00000000-0005-0000-0000-000008000000}"/>
  </cellStyles>
  <dxfs count="459">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FF69C2"/>
      <color rgb="FF950054"/>
      <color rgb="FFB8006E"/>
      <color rgb="FFE98BD7"/>
      <color rgb="FFD5007F"/>
      <color rgb="FF972958"/>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35" Type="http://schemas.openxmlformats.org/officeDocument/2006/relationships/customXml" Target="../customXml/item3.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485774</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ED6A64E-0890-4AEA-9DEC-4756031358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0E58DD-2A7F-4C0F-830C-4CC7A4859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580EAAF-1972-4035-B100-27318C3775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D3D0CA-2AD4-49BE-BAC5-DFC542ACB1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2459055-F9DA-4A26-AAC1-C7DCA5F6CF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B26"/>
  <sheetViews>
    <sheetView showGridLines="0" tabSelected="1" view="pageBreakPreview" zoomScale="55" zoomScaleNormal="70" zoomScaleSheetLayoutView="55" workbookViewId="0">
      <selection activeCell="BB11" sqref="BB11"/>
    </sheetView>
  </sheetViews>
  <sheetFormatPr baseColWidth="10" defaultColWidth="11.44140625" defaultRowHeight="30" customHeight="1" x14ac:dyDescent="0.25"/>
  <cols>
    <col min="1" max="1" width="3" style="1" bestFit="1" customWidth="1"/>
    <col min="2" max="2" width="25.109375" style="1" customWidth="1"/>
    <col min="3" max="3" width="21.44140625" style="1" customWidth="1"/>
    <col min="4" max="4" width="14.33203125" style="1" customWidth="1"/>
    <col min="5" max="5" width="21" style="1" customWidth="1"/>
    <col min="6" max="6" width="12.88671875" style="1" customWidth="1"/>
    <col min="7" max="7" width="10.33203125" style="1" bestFit="1" customWidth="1"/>
    <col min="8" max="8" width="16.33203125" style="1" bestFit="1" customWidth="1"/>
    <col min="9" max="9" width="29.6640625" style="1" customWidth="1"/>
    <col min="10" max="10" width="1.5546875" style="1" customWidth="1"/>
    <col min="11" max="11" width="29.6640625" style="1" customWidth="1"/>
    <col min="12" max="12" width="1.5546875" style="1" customWidth="1"/>
    <col min="13" max="13" width="29.6640625" style="1" customWidth="1"/>
    <col min="14" max="14" width="1.5546875" style="1" customWidth="1"/>
    <col min="15" max="15" width="29.6640625" style="1" customWidth="1"/>
    <col min="16" max="16" width="1.44140625" style="1" customWidth="1"/>
    <col min="17" max="17" width="29.6640625" style="1" customWidth="1"/>
    <col min="18" max="18" width="1.44140625" style="1" customWidth="1"/>
    <col min="19" max="19" width="29.6640625" style="1" customWidth="1"/>
    <col min="20" max="20" width="1.44140625" style="1" customWidth="1"/>
    <col min="21" max="21" width="29.6640625" style="1" customWidth="1"/>
    <col min="22" max="22" width="1.44140625" style="1" customWidth="1"/>
    <col min="23" max="23" width="29.6640625" style="1" customWidth="1"/>
    <col min="24" max="24" width="1.44140625" style="1" customWidth="1"/>
    <col min="25" max="25" width="29.6640625" style="1" customWidth="1"/>
    <col min="26" max="26" width="1.44140625" style="1" customWidth="1"/>
    <col min="27" max="27" width="29.6640625" style="1" customWidth="1"/>
    <col min="28" max="28" width="1.44140625" style="1" customWidth="1"/>
    <col min="29" max="29" width="29.6640625" style="1" customWidth="1"/>
    <col min="30" max="30" width="1.44140625" style="1" customWidth="1"/>
    <col min="31" max="31" width="29.6640625" style="1" customWidth="1"/>
    <col min="32" max="32" width="1.44140625" style="1" customWidth="1"/>
    <col min="33" max="33" width="29.6640625" style="1" customWidth="1"/>
    <col min="34" max="34" width="1.44140625" style="1" customWidth="1"/>
    <col min="35" max="35" width="29.6640625" style="1" customWidth="1"/>
    <col min="36" max="36" width="1.44140625" style="1" customWidth="1"/>
    <col min="37" max="37" width="29.6640625" style="1" customWidth="1"/>
    <col min="38" max="38" width="1.44140625" style="1" customWidth="1"/>
    <col min="39" max="39" width="29.6640625" style="1" customWidth="1"/>
    <col min="40" max="40" width="1.44140625" style="1" customWidth="1"/>
    <col min="41" max="41" width="29.6640625" style="1" customWidth="1"/>
    <col min="42" max="42" width="1.44140625" style="1" customWidth="1"/>
    <col min="43" max="43" width="29.6640625" style="1" customWidth="1"/>
    <col min="44" max="44" width="1.44140625" style="1" customWidth="1"/>
    <col min="45" max="45" width="29.6640625" style="1" customWidth="1"/>
    <col min="46" max="46" width="1.44140625" style="1" customWidth="1"/>
    <col min="47" max="47" width="29.6640625" style="1" customWidth="1"/>
    <col min="48" max="48" width="1.44140625" style="1" customWidth="1"/>
    <col min="49" max="49" width="29.6640625" style="1" customWidth="1"/>
    <col min="50" max="50" width="1.44140625" style="1" customWidth="1"/>
    <col min="51" max="51" width="29.6640625" style="1" customWidth="1"/>
    <col min="52" max="53" width="1.44140625" style="1" customWidth="1"/>
    <col min="54" max="54" width="29.6640625" style="1" customWidth="1"/>
    <col min="55" max="16384" width="11.44140625" style="1"/>
  </cols>
  <sheetData>
    <row r="1" spans="1:54" ht="40.5" customHeight="1" x14ac:dyDescent="0.25">
      <c r="A1" s="97" t="s">
        <v>53</v>
      </c>
      <c r="B1" s="97"/>
      <c r="C1" s="97"/>
      <c r="D1" s="97"/>
      <c r="E1" s="97"/>
      <c r="F1" s="97"/>
      <c r="G1" s="97"/>
      <c r="H1" s="97"/>
      <c r="I1" s="97"/>
      <c r="J1" s="97"/>
      <c r="K1" s="97"/>
      <c r="L1" s="97"/>
      <c r="M1" s="97"/>
      <c r="N1" s="97"/>
      <c r="O1" s="97"/>
      <c r="P1" s="97"/>
      <c r="Q1" s="97"/>
    </row>
    <row r="2" spans="1:54" ht="40.5" customHeight="1" x14ac:dyDescent="0.3">
      <c r="A2" s="12"/>
      <c r="B2" s="12"/>
      <c r="C2" s="12"/>
      <c r="D2" s="13"/>
      <c r="E2" s="13"/>
      <c r="F2" s="13"/>
      <c r="G2" s="13"/>
      <c r="H2" s="10"/>
      <c r="I2" s="12"/>
      <c r="J2" s="12"/>
      <c r="M2" s="98" t="s">
        <v>69</v>
      </c>
      <c r="N2" s="99"/>
      <c r="O2" s="99"/>
      <c r="P2" s="13"/>
      <c r="Q2" s="60" t="s">
        <v>44</v>
      </c>
      <c r="U2" s="24"/>
    </row>
    <row r="3" spans="1:54" ht="11.25" customHeight="1" x14ac:dyDescent="0.25">
      <c r="A3" s="12"/>
      <c r="B3" s="6"/>
      <c r="C3" s="6"/>
      <c r="D3" s="6"/>
      <c r="E3" s="6"/>
      <c r="F3" s="6"/>
      <c r="G3" s="6"/>
      <c r="H3" s="6"/>
    </row>
    <row r="4" spans="1:54" ht="30" customHeight="1" x14ac:dyDescent="0.25">
      <c r="A4" s="77" t="s">
        <v>35</v>
      </c>
      <c r="B4" s="77"/>
      <c r="C4" s="77"/>
      <c r="D4" s="77"/>
      <c r="E4" s="77"/>
      <c r="F4" s="77"/>
      <c r="G4" s="77"/>
      <c r="H4" s="77"/>
      <c r="I4" s="77"/>
      <c r="J4" s="77"/>
      <c r="K4" s="77"/>
      <c r="L4" s="77"/>
      <c r="M4" s="77"/>
      <c r="N4" s="77"/>
      <c r="O4" s="77"/>
      <c r="P4" s="77"/>
      <c r="Q4" s="77"/>
      <c r="R4" s="77"/>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row>
    <row r="5" spans="1:54" ht="26.25" customHeight="1" x14ac:dyDescent="0.25">
      <c r="A5" s="100" t="s">
        <v>83</v>
      </c>
      <c r="B5" s="100"/>
      <c r="C5" s="100"/>
      <c r="D5" s="100"/>
      <c r="E5" s="100"/>
      <c r="F5" s="100"/>
      <c r="G5" s="100"/>
      <c r="H5" s="100"/>
      <c r="I5" s="100"/>
      <c r="J5" s="100"/>
      <c r="K5" s="100"/>
      <c r="L5" s="100"/>
      <c r="M5" s="100"/>
      <c r="N5" s="100"/>
      <c r="O5" s="100"/>
      <c r="P5" s="100"/>
      <c r="Q5" s="100"/>
      <c r="R5" s="100"/>
      <c r="S5" s="100"/>
      <c r="T5" s="100"/>
      <c r="U5" s="100"/>
      <c r="V5" s="100"/>
      <c r="W5" s="100"/>
      <c r="X5" s="100"/>
      <c r="Y5" s="100"/>
      <c r="Z5" s="100"/>
      <c r="AA5" s="100"/>
      <c r="AB5" s="100"/>
      <c r="AC5" s="100"/>
      <c r="AD5" s="100"/>
      <c r="AE5" s="100"/>
      <c r="AF5" s="100"/>
      <c r="AG5" s="100"/>
      <c r="AH5" s="100"/>
      <c r="AI5" s="100"/>
      <c r="AJ5" s="100"/>
      <c r="AK5" s="100"/>
      <c r="AL5" s="100"/>
      <c r="AM5" s="100"/>
      <c r="AN5" s="100"/>
      <c r="AO5" s="100"/>
      <c r="AP5" s="100"/>
      <c r="AQ5" s="100"/>
      <c r="AR5" s="100"/>
      <c r="AS5" s="100"/>
      <c r="AT5" s="100"/>
      <c r="AU5" s="100"/>
      <c r="AV5" s="100"/>
      <c r="AW5" s="100"/>
      <c r="AX5" s="100"/>
      <c r="AY5" s="100"/>
      <c r="AZ5" s="100"/>
      <c r="BA5" s="100"/>
      <c r="BB5" s="100"/>
    </row>
    <row r="6" spans="1:54" ht="18" customHeight="1" x14ac:dyDescent="0.25">
      <c r="A6" s="78" t="s">
        <v>0</v>
      </c>
      <c r="B6" s="86" t="s">
        <v>22</v>
      </c>
      <c r="C6" s="87"/>
      <c r="D6" s="87"/>
      <c r="E6" s="87"/>
      <c r="F6" s="87"/>
      <c r="G6" s="87"/>
      <c r="H6" s="88"/>
      <c r="I6" s="81" t="s">
        <v>34</v>
      </c>
      <c r="J6" s="15"/>
      <c r="K6" s="81" t="s">
        <v>34</v>
      </c>
      <c r="L6" s="15"/>
      <c r="M6" s="81" t="s">
        <v>34</v>
      </c>
      <c r="N6" s="15"/>
      <c r="O6" s="81" t="s">
        <v>34</v>
      </c>
      <c r="P6" s="15"/>
      <c r="Q6" s="81" t="s">
        <v>34</v>
      </c>
      <c r="S6" s="81" t="s">
        <v>34</v>
      </c>
      <c r="U6" s="81" t="s">
        <v>34</v>
      </c>
      <c r="W6" s="81" t="s">
        <v>34</v>
      </c>
      <c r="Y6" s="81" t="s">
        <v>34</v>
      </c>
      <c r="AA6" s="81" t="s">
        <v>34</v>
      </c>
      <c r="AC6" s="81" t="s">
        <v>34</v>
      </c>
      <c r="AE6" s="81" t="s">
        <v>34</v>
      </c>
      <c r="AG6" s="81" t="s">
        <v>34</v>
      </c>
      <c r="AI6" s="81" t="s">
        <v>34</v>
      </c>
      <c r="AK6" s="81" t="s">
        <v>34</v>
      </c>
      <c r="AM6" s="81" t="s">
        <v>34</v>
      </c>
      <c r="AO6" s="81" t="s">
        <v>34</v>
      </c>
      <c r="AQ6" s="81" t="s">
        <v>34</v>
      </c>
      <c r="AS6" s="81" t="s">
        <v>34</v>
      </c>
      <c r="AU6" s="81" t="s">
        <v>34</v>
      </c>
      <c r="AW6" s="81" t="s">
        <v>34</v>
      </c>
      <c r="AY6" s="81" t="s">
        <v>34</v>
      </c>
      <c r="BB6" s="81" t="s">
        <v>34</v>
      </c>
    </row>
    <row r="7" spans="1:54" ht="15.6" x14ac:dyDescent="0.25">
      <c r="A7" s="79"/>
      <c r="B7" s="86" t="s">
        <v>4</v>
      </c>
      <c r="C7" s="87"/>
      <c r="D7" s="88"/>
      <c r="E7" s="86" t="s">
        <v>5</v>
      </c>
      <c r="F7" s="87"/>
      <c r="G7" s="87"/>
      <c r="H7" s="88"/>
      <c r="I7" s="81"/>
      <c r="J7" s="15"/>
      <c r="K7" s="81"/>
      <c r="L7" s="15"/>
      <c r="M7" s="81"/>
      <c r="N7" s="15"/>
      <c r="O7" s="81"/>
      <c r="P7" s="15"/>
      <c r="Q7" s="81"/>
      <c r="S7" s="81"/>
      <c r="U7" s="81"/>
      <c r="W7" s="81"/>
      <c r="Y7" s="81"/>
      <c r="AA7" s="81"/>
      <c r="AC7" s="81"/>
      <c r="AE7" s="81"/>
      <c r="AG7" s="81"/>
      <c r="AI7" s="81"/>
      <c r="AK7" s="81"/>
      <c r="AM7" s="81"/>
      <c r="AO7" s="81"/>
      <c r="AQ7" s="81"/>
      <c r="AS7" s="81"/>
      <c r="AU7" s="81"/>
      <c r="AW7" s="81"/>
      <c r="AY7" s="81"/>
      <c r="BB7" s="81"/>
    </row>
    <row r="8" spans="1:54" s="2" customFormat="1" ht="29.25" customHeight="1" x14ac:dyDescent="0.25">
      <c r="A8" s="80"/>
      <c r="B8" s="5" t="s">
        <v>9</v>
      </c>
      <c r="C8" s="5" t="s">
        <v>45</v>
      </c>
      <c r="D8" s="5" t="s">
        <v>1</v>
      </c>
      <c r="E8" s="5" t="s">
        <v>3</v>
      </c>
      <c r="F8" s="11" t="s">
        <v>2</v>
      </c>
      <c r="G8" s="11" t="s">
        <v>6</v>
      </c>
      <c r="H8" s="11" t="s">
        <v>8</v>
      </c>
      <c r="I8" s="23" t="s">
        <v>36</v>
      </c>
      <c r="J8" s="15"/>
      <c r="K8" s="23" t="s">
        <v>37</v>
      </c>
      <c r="L8" s="15"/>
      <c r="M8" s="23" t="s">
        <v>38</v>
      </c>
      <c r="N8" s="15"/>
      <c r="O8" s="23" t="s">
        <v>40</v>
      </c>
      <c r="P8" s="15"/>
      <c r="Q8" s="23" t="s">
        <v>39</v>
      </c>
      <c r="S8" s="23" t="s">
        <v>42</v>
      </c>
      <c r="U8" s="23" t="s">
        <v>43</v>
      </c>
      <c r="W8" s="23" t="s">
        <v>54</v>
      </c>
      <c r="Y8" s="23" t="s">
        <v>56</v>
      </c>
      <c r="AA8" s="23" t="s">
        <v>57</v>
      </c>
      <c r="AC8" s="23" t="s">
        <v>55</v>
      </c>
      <c r="AE8" s="23" t="s">
        <v>58</v>
      </c>
      <c r="AG8" s="23" t="s">
        <v>59</v>
      </c>
      <c r="AI8" s="23" t="s">
        <v>60</v>
      </c>
      <c r="AK8" s="23" t="s">
        <v>61</v>
      </c>
      <c r="AM8" s="23" t="s">
        <v>62</v>
      </c>
      <c r="AO8" s="23" t="s">
        <v>63</v>
      </c>
      <c r="AQ8" s="23" t="s">
        <v>64</v>
      </c>
      <c r="AS8" s="23" t="s">
        <v>65</v>
      </c>
      <c r="AU8" s="23" t="s">
        <v>66</v>
      </c>
      <c r="AW8" s="23" t="s">
        <v>67</v>
      </c>
      <c r="AY8" s="23" t="s">
        <v>68</v>
      </c>
      <c r="BB8" s="23" t="s">
        <v>41</v>
      </c>
    </row>
    <row r="9" spans="1:54" s="2" customFormat="1" ht="45" customHeight="1" x14ac:dyDescent="0.25">
      <c r="A9" s="93">
        <v>1</v>
      </c>
      <c r="B9" s="65" t="s">
        <v>10</v>
      </c>
      <c r="C9" s="65" t="s">
        <v>46</v>
      </c>
      <c r="D9" s="84" t="s">
        <v>11</v>
      </c>
      <c r="E9" s="67" t="s">
        <v>78</v>
      </c>
      <c r="F9" s="71" t="s">
        <v>12</v>
      </c>
      <c r="G9" s="73">
        <v>0.9</v>
      </c>
      <c r="H9" s="34" t="s">
        <v>52</v>
      </c>
      <c r="I9" s="62">
        <f>AVERAGE('090151'!AF10:AF11)</f>
        <v>0.99876141817618824</v>
      </c>
      <c r="J9" s="16"/>
      <c r="K9" s="62">
        <f>AVERAGE('090251'!AF10:AF11)</f>
        <v>0.99960392902408113</v>
      </c>
      <c r="L9" s="16"/>
      <c r="M9" s="62">
        <f>AVERAGE('090351'!AF10:AF11)</f>
        <v>0.97401309264034919</v>
      </c>
      <c r="N9" s="16"/>
      <c r="O9" s="62">
        <f>AVERAGE('090451'!AF10:AF11)</f>
        <v>0.99190085870413736</v>
      </c>
      <c r="P9" s="16"/>
      <c r="Q9" s="62">
        <f>AVERAGE('090551'!AF10:AF11)</f>
        <v>0.9996912627354122</v>
      </c>
      <c r="S9" s="62">
        <f>AVERAGE('090651'!AF10:AF11)</f>
        <v>0.99535858661476273</v>
      </c>
      <c r="U9" s="62">
        <f>AVERAGE('090751'!AF10:AF11)</f>
        <v>0.99229152067274007</v>
      </c>
      <c r="W9" s="62">
        <f>AVERAGE('090853'!AF10:AF11,'090852'!AF10:AF11)</f>
        <v>0.98270487299399301</v>
      </c>
      <c r="Y9" s="62">
        <f>AVERAGE('090951'!AF10:AF11)</f>
        <v>0.9986076301865775</v>
      </c>
      <c r="AA9" s="62">
        <f>AVERAGE('091051'!AF10:AF11)</f>
        <v>1</v>
      </c>
      <c r="AC9" s="62">
        <f>AVERAGE('091151'!AF10:AF11)</f>
        <v>1</v>
      </c>
      <c r="AE9" s="62">
        <f>AVERAGE('091251'!AF10:AF11,'091252'!AF10:AF11,'091253'!AF10:AF11)</f>
        <v>0.9755946140088092</v>
      </c>
      <c r="AG9" s="62">
        <f>AVERAGE('091351'!AF10:AF11)</f>
        <v>1</v>
      </c>
      <c r="AI9" s="62">
        <f>AVERAGE('091451'!AF10:AF11)</f>
        <v>0.99773123909249561</v>
      </c>
      <c r="AK9" s="62">
        <f>AVERAGE('091551'!AF10:AF11,'091552'!AF10:AF11)</f>
        <v>0.99672174141096248</v>
      </c>
      <c r="AM9" s="62">
        <f>AVERAGE('091651'!AF10:AF11)</f>
        <v>1</v>
      </c>
      <c r="AO9" s="62">
        <f>AVERAGE('091751'!AF10:AF11)</f>
        <v>0.99285714285714288</v>
      </c>
      <c r="AQ9" s="62">
        <f>AVERAGE('091851'!AF10:AF11)</f>
        <v>0.99881033310673006</v>
      </c>
      <c r="AS9" s="62">
        <f>AVERAGE('091952'!AF10:AF11)</f>
        <v>0.99521178637200736</v>
      </c>
      <c r="AU9" s="62">
        <f>AVERAGE('092051'!AF10:AF11)</f>
        <v>0.99267480577136513</v>
      </c>
      <c r="AW9" s="62">
        <f>AVERAGE('092151'!AF10:AF11,'092152'!AF10:AF11)</f>
        <v>1</v>
      </c>
      <c r="AY9" s="62">
        <f>AVERAGE('092251'!AF10:AF11)</f>
        <v>0.95106799421325849</v>
      </c>
      <c r="BB9" s="62">
        <f>AVERAGE(I9,K9,M9,O9,Q9,S9,U9,W9,Y9,AA9,AC9,AE9,AG9,AI9,AK9,AM9,AO9,AQ9,AS9,AU9,AW9,AY9)</f>
        <v>0.99243649220822761</v>
      </c>
    </row>
    <row r="10" spans="1:54" s="2" customFormat="1" ht="42" customHeight="1" x14ac:dyDescent="0.25">
      <c r="A10" s="94"/>
      <c r="B10" s="66"/>
      <c r="C10" s="66"/>
      <c r="D10" s="85"/>
      <c r="E10" s="68"/>
      <c r="F10" s="72"/>
      <c r="G10" s="74"/>
      <c r="H10" s="35" t="s">
        <v>79</v>
      </c>
      <c r="I10" s="62"/>
      <c r="J10" s="16"/>
      <c r="K10" s="62"/>
      <c r="L10" s="16"/>
      <c r="M10" s="62"/>
      <c r="N10" s="16"/>
      <c r="O10" s="62"/>
      <c r="P10" s="16"/>
      <c r="Q10" s="62"/>
      <c r="S10" s="62"/>
      <c r="U10" s="62"/>
      <c r="W10" s="62"/>
      <c r="Y10" s="62"/>
      <c r="AA10" s="62"/>
      <c r="AC10" s="62"/>
      <c r="AE10" s="62"/>
      <c r="AG10" s="62"/>
      <c r="AI10" s="62"/>
      <c r="AK10" s="62"/>
      <c r="AM10" s="62"/>
      <c r="AO10" s="62"/>
      <c r="AQ10" s="62"/>
      <c r="AS10" s="62"/>
      <c r="AU10" s="62"/>
      <c r="AW10" s="62"/>
      <c r="AY10" s="62"/>
      <c r="BB10" s="62"/>
    </row>
    <row r="11" spans="1:54" s="3" customFormat="1" ht="28.5" customHeight="1" x14ac:dyDescent="0.25">
      <c r="A11" s="95"/>
      <c r="B11" s="96"/>
      <c r="C11" s="96"/>
      <c r="D11" s="96"/>
      <c r="E11" s="96"/>
      <c r="F11" s="96"/>
      <c r="G11" s="96"/>
      <c r="H11" s="96"/>
      <c r="I11" s="7"/>
      <c r="J11" s="7"/>
      <c r="K11" s="7"/>
      <c r="L11" s="7"/>
      <c r="M11" s="7"/>
      <c r="N11" s="7"/>
      <c r="O11" s="7"/>
      <c r="P11" s="7"/>
      <c r="Q11" s="7"/>
      <c r="U11" s="7"/>
      <c r="W11" s="7"/>
      <c r="Y11" s="7"/>
      <c r="AA11" s="7"/>
      <c r="AC11" s="7"/>
      <c r="AE11" s="7"/>
      <c r="AG11" s="7"/>
      <c r="AI11" s="7"/>
      <c r="AK11" s="7"/>
      <c r="AM11" s="7"/>
      <c r="AO11" s="7"/>
      <c r="AQ11" s="7"/>
      <c r="AS11" s="7"/>
      <c r="AU11" s="7"/>
      <c r="AW11" s="7"/>
      <c r="AY11" s="7"/>
    </row>
    <row r="12" spans="1:54" s="3" customFormat="1" ht="42" customHeight="1" x14ac:dyDescent="0.25">
      <c r="A12" s="93">
        <v>2</v>
      </c>
      <c r="B12" s="65" t="s">
        <v>13</v>
      </c>
      <c r="C12" s="65" t="s">
        <v>47</v>
      </c>
      <c r="D12" s="67" t="s">
        <v>16</v>
      </c>
      <c r="E12" s="82" t="s">
        <v>70</v>
      </c>
      <c r="F12" s="71" t="s">
        <v>12</v>
      </c>
      <c r="G12" s="73">
        <v>0.9</v>
      </c>
      <c r="H12" s="36" t="s">
        <v>71</v>
      </c>
      <c r="I12" s="62">
        <f>AVERAGE('090151'!AF13:AF14)</f>
        <v>0.99906991164160597</v>
      </c>
      <c r="J12" s="16"/>
      <c r="K12" s="62">
        <f>AVERAGE('090251'!AF13:AF14)</f>
        <v>0.99849433394088283</v>
      </c>
      <c r="L12" s="16"/>
      <c r="M12" s="62">
        <f>AVERAGE('090351'!AF13:AF14)</f>
        <v>0.99949083503054992</v>
      </c>
      <c r="N12" s="16"/>
      <c r="O12" s="62">
        <f>AVERAGE('090451'!AF13:AF14)</f>
        <v>0.9990162321692081</v>
      </c>
      <c r="P12" s="16"/>
      <c r="Q12" s="62">
        <f>AVERAGE('090551'!AF13:AF14)</f>
        <v>0.99922791846819026</v>
      </c>
      <c r="S12" s="62">
        <f>AVERAGE('090651'!AF13:AF14)</f>
        <v>0.9992478941034898</v>
      </c>
      <c r="U12" s="62">
        <f>AVERAGE('090751'!AF13:AF14)</f>
        <v>0.99894067796610164</v>
      </c>
      <c r="W12" s="62">
        <f>AVERAGE('090853'!AF13:AF14,'090852'!AF13:AF14)</f>
        <v>0.99917003038476682</v>
      </c>
      <c r="Y12" s="62">
        <f>AVERAGE('090951'!AF13:AF14)</f>
        <v>0.99916341327384273</v>
      </c>
      <c r="AA12" s="62">
        <f>AVERAGE('091051'!AF13:AF14)</f>
        <v>0.99696343981537716</v>
      </c>
      <c r="AC12" s="62">
        <f>AVERAGE('091151'!AF13:AF14)</f>
        <v>0.99903090341337353</v>
      </c>
      <c r="AE12" s="62">
        <f>AVERAGE('091251'!AF13:AF14,'091252'!AF13:AF14,'091253'!AF13:AF14)</f>
        <v>0.9987493978254377</v>
      </c>
      <c r="AG12" s="62">
        <f>AVERAGE('091351'!AF13:AF14)</f>
        <v>0.99930948763982874</v>
      </c>
      <c r="AI12" s="62">
        <f>AVERAGE('091451'!AF13:AF14)</f>
        <v>0.99912541542767186</v>
      </c>
      <c r="AK12" s="62">
        <f>AVERAGE('091551'!AF13:AF14,'091552'!AF13:AF14)</f>
        <v>0.99838450047647254</v>
      </c>
      <c r="AM12" s="62">
        <f>AVERAGE('091651'!AF13:AF14)</f>
        <v>0.99880014998125233</v>
      </c>
      <c r="AO12" s="62">
        <f>AVERAGE('091751'!AF13:AF14)</f>
        <v>0.99691675231243582</v>
      </c>
      <c r="AQ12" s="62">
        <f>AVERAGE('091851'!AF13:AF14)</f>
        <v>0.9988089161136634</v>
      </c>
      <c r="AS12" s="62">
        <f>AVERAGE('091952'!AF13:AF14)</f>
        <v>0.99833456698741674</v>
      </c>
      <c r="AU12" s="62">
        <f>AVERAGE('092051'!AF13:AF14)</f>
        <v>0.99060822898032197</v>
      </c>
      <c r="AW12" s="62">
        <f>AVERAGE('092151'!AF13:AF14,'092152'!AF13:AF14)</f>
        <v>0.99888246457752305</v>
      </c>
      <c r="AY12" s="62">
        <f>AVERAGE('092251'!AF13:AF14)</f>
        <v>0.99919470293486046</v>
      </c>
      <c r="BB12" s="62">
        <f>AVERAGE(I12,K12,M12,O12,Q12,S12,U12,W12,Y12,AA12,AC12,AE12,AG12,AI12,AK12,AM12,AO12,AQ12,AS12,AU12,AW12,AY12)</f>
        <v>0.99840591697564884</v>
      </c>
    </row>
    <row r="13" spans="1:54" s="3" customFormat="1" ht="42" customHeight="1" x14ac:dyDescent="0.25">
      <c r="A13" s="94"/>
      <c r="B13" s="66"/>
      <c r="C13" s="66"/>
      <c r="D13" s="68"/>
      <c r="E13" s="83"/>
      <c r="F13" s="72"/>
      <c r="G13" s="74"/>
      <c r="H13" s="35" t="s">
        <v>52</v>
      </c>
      <c r="I13" s="62"/>
      <c r="J13" s="16"/>
      <c r="K13" s="62"/>
      <c r="L13" s="16"/>
      <c r="M13" s="62"/>
      <c r="N13" s="16"/>
      <c r="O13" s="62"/>
      <c r="P13" s="16"/>
      <c r="Q13" s="62"/>
      <c r="S13" s="62"/>
      <c r="U13" s="62"/>
      <c r="W13" s="62"/>
      <c r="Y13" s="62"/>
      <c r="AA13" s="62"/>
      <c r="AC13" s="62"/>
      <c r="AE13" s="62"/>
      <c r="AG13" s="62"/>
      <c r="AI13" s="62"/>
      <c r="AK13" s="62"/>
      <c r="AM13" s="62"/>
      <c r="AO13" s="62"/>
      <c r="AQ13" s="62"/>
      <c r="AS13" s="62"/>
      <c r="AU13" s="62"/>
      <c r="AW13" s="62"/>
      <c r="AY13" s="62"/>
      <c r="BB13" s="62"/>
    </row>
    <row r="14" spans="1:54" s="3" customFormat="1" ht="28.5" customHeight="1" x14ac:dyDescent="0.25">
      <c r="A14" s="18"/>
      <c r="B14" s="19"/>
      <c r="C14" s="19"/>
      <c r="D14" s="19"/>
      <c r="E14" s="19"/>
      <c r="F14" s="19"/>
      <c r="G14" s="19"/>
      <c r="H14" s="19"/>
      <c r="I14" s="8"/>
      <c r="J14" s="8"/>
      <c r="K14" s="8"/>
      <c r="L14" s="8"/>
      <c r="M14" s="8"/>
      <c r="N14" s="8"/>
      <c r="O14" s="8"/>
      <c r="P14" s="8"/>
      <c r="Q14" s="8"/>
      <c r="U14" s="8"/>
      <c r="W14" s="8"/>
      <c r="Y14" s="8"/>
      <c r="AA14" s="8"/>
      <c r="AC14" s="8"/>
      <c r="AE14" s="8"/>
      <c r="AG14" s="8"/>
      <c r="AI14" s="8"/>
      <c r="AK14" s="8"/>
      <c r="AM14" s="8"/>
      <c r="AO14" s="8"/>
      <c r="AQ14" s="8"/>
      <c r="AS14" s="8"/>
      <c r="AU14" s="8"/>
      <c r="AW14" s="8"/>
      <c r="AY14" s="8"/>
    </row>
    <row r="15" spans="1:54" s="3" customFormat="1" ht="39" customHeight="1" x14ac:dyDescent="0.2">
      <c r="A15" s="93">
        <v>3</v>
      </c>
      <c r="B15" s="65" t="s">
        <v>14</v>
      </c>
      <c r="C15" s="65" t="s">
        <v>48</v>
      </c>
      <c r="D15" s="67" t="s">
        <v>15</v>
      </c>
      <c r="E15" s="82" t="s">
        <v>49</v>
      </c>
      <c r="F15" s="89" t="s">
        <v>12</v>
      </c>
      <c r="G15" s="73">
        <v>0.9</v>
      </c>
      <c r="H15" s="37" t="s">
        <v>50</v>
      </c>
      <c r="I15" s="62">
        <f>AVERAGE('090151'!AF16:AF17)</f>
        <v>1</v>
      </c>
      <c r="J15" s="14"/>
      <c r="K15" s="62">
        <f>AVERAGE('090251'!AF16:AF17)</f>
        <v>1</v>
      </c>
      <c r="L15" s="14"/>
      <c r="M15" s="62">
        <f>AVERAGE('090351'!AF16:AF17)</f>
        <v>0.99989816700611001</v>
      </c>
      <c r="N15" s="14"/>
      <c r="O15" s="62">
        <f>AVERAGE('090451'!AF16:AF17)</f>
        <v>0.99626168224299061</v>
      </c>
      <c r="P15" s="14"/>
      <c r="Q15" s="62">
        <f>AVERAGE('090551'!AF16:AF17)</f>
        <v>0.99984558369363807</v>
      </c>
      <c r="S15" s="62">
        <f>AVERAGE('090651'!AF16:AF17)</f>
        <v>0.99984957882069792</v>
      </c>
      <c r="U15" s="62">
        <f>AVERAGE('090751'!AF16:AF17)</f>
        <v>0.99988229755178903</v>
      </c>
      <c r="W15" s="62">
        <f>AVERAGE('090853'!AF16:AF17,'090852'!AF16:AF17)</f>
        <v>0.99983623459194981</v>
      </c>
      <c r="Y15" s="62">
        <f>AVERAGE('090951'!AF16:AF17)</f>
        <v>1</v>
      </c>
      <c r="AA15" s="62">
        <f>AVERAGE('091051'!AF16:AF17)</f>
        <v>1</v>
      </c>
      <c r="AC15" s="62">
        <f>AVERAGE('091151'!AF16:AF17)</f>
        <v>1</v>
      </c>
      <c r="AE15" s="62">
        <f>AVERAGE('091251'!AF16:AF17,'091252'!AF16:AF17,'091253'!AF16:AF17)</f>
        <v>0.99953681012974582</v>
      </c>
      <c r="AG15" s="62">
        <f>AVERAGE('091351'!AF16:AF17)</f>
        <v>1</v>
      </c>
      <c r="AI15" s="62">
        <f>AVERAGE('091451'!AF16:AF17)</f>
        <v>1</v>
      </c>
      <c r="AK15" s="62">
        <f>AVERAGE('091551'!AF16:AF17,'091552'!AF16:AF17)</f>
        <v>0.99128827877507919</v>
      </c>
      <c r="AM15" s="62">
        <f>AVERAGE('091651'!AF16:AF17)</f>
        <v>0.99962504686914133</v>
      </c>
      <c r="AO15" s="62">
        <f>AVERAGE('091751'!AF16:AF17)</f>
        <v>0.9997063573630891</v>
      </c>
      <c r="AQ15" s="62">
        <f>AVERAGE('091851'!AF16:AF17)</f>
        <v>0.99982984515909479</v>
      </c>
      <c r="AS15" s="62">
        <f>AVERAGE('091952'!AF16:AF17)</f>
        <v>0.9998149518874907</v>
      </c>
      <c r="AU15" s="62">
        <f>AVERAGE('092051'!AF16:AF17)</f>
        <v>0.99910554561717357</v>
      </c>
      <c r="AW15" s="62">
        <f>AVERAGE('092151'!AF16:AF17,'092152'!AF16:AF17)</f>
        <v>0.99983776768332255</v>
      </c>
      <c r="AY15" s="62">
        <f>AVERAGE('092251'!AF16:AF17)</f>
        <v>1</v>
      </c>
      <c r="BB15" s="62">
        <f>AVERAGE(I15,K15,M15,O15,Q15,S15,U15,W15,Y15,AA15,AC15,AE15,AG15,AI15,AK15,AM15,AO15,AQ15,AS15,AU15,AW15,AY15)</f>
        <v>0.99928718851778697</v>
      </c>
    </row>
    <row r="16" spans="1:54" s="3" customFormat="1" ht="51" customHeight="1" x14ac:dyDescent="0.25">
      <c r="A16" s="94"/>
      <c r="B16" s="66"/>
      <c r="C16" s="66"/>
      <c r="D16" s="68"/>
      <c r="E16" s="83"/>
      <c r="F16" s="90"/>
      <c r="G16" s="74"/>
      <c r="H16" s="36" t="s">
        <v>51</v>
      </c>
      <c r="I16" s="62"/>
      <c r="J16" s="16"/>
      <c r="K16" s="62"/>
      <c r="L16" s="16"/>
      <c r="M16" s="62"/>
      <c r="N16" s="16"/>
      <c r="O16" s="62"/>
      <c r="P16" s="16"/>
      <c r="Q16" s="62"/>
      <c r="S16" s="62"/>
      <c r="U16" s="62"/>
      <c r="W16" s="62"/>
      <c r="Y16" s="62"/>
      <c r="AA16" s="62"/>
      <c r="AC16" s="62"/>
      <c r="AE16" s="62"/>
      <c r="AG16" s="62"/>
      <c r="AI16" s="62"/>
      <c r="AK16" s="62"/>
      <c r="AM16" s="62"/>
      <c r="AO16" s="62"/>
      <c r="AQ16" s="62"/>
      <c r="AS16" s="62"/>
      <c r="AU16" s="62"/>
      <c r="AW16" s="62"/>
      <c r="AY16" s="62"/>
      <c r="BB16" s="62"/>
    </row>
    <row r="17" spans="1:54" s="3" customFormat="1" ht="28.5" customHeight="1" x14ac:dyDescent="0.25">
      <c r="A17" s="95"/>
      <c r="B17" s="96"/>
      <c r="C17" s="96"/>
      <c r="D17" s="96"/>
      <c r="E17" s="96"/>
      <c r="F17" s="96"/>
      <c r="G17" s="96"/>
      <c r="H17" s="96"/>
      <c r="I17" s="8"/>
      <c r="J17" s="8"/>
      <c r="K17" s="8"/>
      <c r="L17" s="8"/>
      <c r="M17" s="8"/>
      <c r="N17" s="8"/>
      <c r="O17" s="8"/>
      <c r="P17" s="8"/>
      <c r="Q17" s="8"/>
      <c r="U17" s="8"/>
      <c r="W17" s="8"/>
      <c r="Y17" s="8"/>
      <c r="AA17" s="8"/>
      <c r="AC17" s="8"/>
      <c r="AE17" s="8"/>
      <c r="AG17" s="8"/>
      <c r="AI17" s="8"/>
      <c r="AK17" s="8"/>
      <c r="AM17" s="8"/>
      <c r="AO17" s="8"/>
      <c r="AQ17" s="8"/>
      <c r="AS17" s="8"/>
      <c r="AU17" s="8"/>
      <c r="AW17" s="8"/>
      <c r="AY17" s="8"/>
    </row>
    <row r="18" spans="1:54" s="3" customFormat="1" ht="45.75" customHeight="1" x14ac:dyDescent="0.25">
      <c r="A18" s="93">
        <v>4</v>
      </c>
      <c r="B18" s="65" t="s">
        <v>17</v>
      </c>
      <c r="C18" s="65" t="s">
        <v>48</v>
      </c>
      <c r="D18" s="67" t="s">
        <v>18</v>
      </c>
      <c r="E18" s="69" t="s">
        <v>81</v>
      </c>
      <c r="F18" s="89" t="s">
        <v>12</v>
      </c>
      <c r="G18" s="73">
        <v>0.9</v>
      </c>
      <c r="H18" s="36" t="s">
        <v>82</v>
      </c>
      <c r="I18" s="62">
        <f>AVERAGE('090151'!AF19:AF20)</f>
        <v>0.99954954954954955</v>
      </c>
      <c r="J18" s="16"/>
      <c r="K18" s="62">
        <f>AVERAGE('090251'!AF19:AF20)</f>
        <v>0.99978316257386024</v>
      </c>
      <c r="L18" s="16"/>
      <c r="M18" s="62">
        <f>AVERAGE('090351'!AF19:AF20)</f>
        <v>1</v>
      </c>
      <c r="N18" s="16"/>
      <c r="O18" s="62">
        <f>AVERAGE('090451'!AF19:AF20)</f>
        <v>1</v>
      </c>
      <c r="P18" s="16"/>
      <c r="Q18" s="62">
        <f>AVERAGE('090551'!AF19:AF20)</f>
        <v>1</v>
      </c>
      <c r="S18" s="62">
        <f>AVERAGE('090651'!AF19:AF20)</f>
        <v>1</v>
      </c>
      <c r="U18" s="62">
        <f>AVERAGE('090751'!AF19:AF20)</f>
        <v>1</v>
      </c>
      <c r="W18" s="62">
        <f>AVERAGE('090853'!AF19:AF20,'090852'!AF19:AF20)</f>
        <v>0.99996091918086605</v>
      </c>
      <c r="Y18" s="62">
        <f>AVERAGE('090951'!AF19:AF20)</f>
        <v>1</v>
      </c>
      <c r="AA18" s="62">
        <f>AVERAGE('091051'!AF19:AF20)</f>
        <v>1</v>
      </c>
      <c r="AC18" s="62">
        <f>AVERAGE('091151'!AF19:AF20)</f>
        <v>1</v>
      </c>
      <c r="AE18" s="62">
        <f>AVERAGE('091251'!AF19:AF20,'091252'!AF19:AF20,'091253'!AF19:AF20)</f>
        <v>1</v>
      </c>
      <c r="AG18" s="62">
        <f>AVERAGE('091351'!AF19:AF20)</f>
        <v>1</v>
      </c>
      <c r="AI18" s="62">
        <f>AVERAGE('091451'!AF19:AF20)</f>
        <v>1</v>
      </c>
      <c r="AK18" s="62">
        <f>AVERAGE('091551'!AF19:AF20,'091552'!AF19:AF20)</f>
        <v>1</v>
      </c>
      <c r="AM18" s="62">
        <f>AVERAGE('091651'!AF19:AF20)</f>
        <v>1</v>
      </c>
      <c r="AO18" s="62">
        <f>AVERAGE('091751'!AF19:AF20)</f>
        <v>1</v>
      </c>
      <c r="AQ18" s="62">
        <f>AVERAGE('091851'!AF19:AF20)</f>
        <v>1</v>
      </c>
      <c r="AS18" s="62">
        <f>AVERAGE('091952'!AF19:AF20)</f>
        <v>1</v>
      </c>
      <c r="AU18" s="62">
        <f>AVERAGE('092051'!AF19:AF20)</f>
        <v>1</v>
      </c>
      <c r="AW18" s="62">
        <f>AVERAGE('092151'!AF19:AF20,'092152'!AF19:AF20)</f>
        <v>1</v>
      </c>
      <c r="AY18" s="62">
        <f>AVERAGE('092251'!AF19:AF20)</f>
        <v>1</v>
      </c>
      <c r="BB18" s="62">
        <f>AVERAGE(I18,K18,M18,O18,Q18,S18,U18,W18,Y18,AA18,AC18,AE18,AG18,AI18,AK18,AM18,AO18,AQ18,AS18,AU18,AW18,AY18)</f>
        <v>0.99996789233201255</v>
      </c>
    </row>
    <row r="19" spans="1:54" s="3" customFormat="1" ht="40.5" customHeight="1" x14ac:dyDescent="0.25">
      <c r="A19" s="94"/>
      <c r="B19" s="66"/>
      <c r="C19" s="66"/>
      <c r="D19" s="68"/>
      <c r="E19" s="70"/>
      <c r="F19" s="90"/>
      <c r="G19" s="74"/>
      <c r="H19" s="36" t="s">
        <v>80</v>
      </c>
      <c r="I19" s="62"/>
      <c r="J19" s="16"/>
      <c r="K19" s="62"/>
      <c r="L19" s="16"/>
      <c r="M19" s="62"/>
      <c r="N19" s="16"/>
      <c r="O19" s="62"/>
      <c r="P19" s="16"/>
      <c r="Q19" s="62"/>
      <c r="S19" s="62"/>
      <c r="U19" s="62"/>
      <c r="W19" s="62"/>
      <c r="Y19" s="62"/>
      <c r="AA19" s="62"/>
      <c r="AC19" s="62"/>
      <c r="AE19" s="62"/>
      <c r="AG19" s="62"/>
      <c r="AI19" s="62"/>
      <c r="AK19" s="62"/>
      <c r="AM19" s="62"/>
      <c r="AO19" s="62"/>
      <c r="AQ19" s="62"/>
      <c r="AS19" s="62"/>
      <c r="AU19" s="62"/>
      <c r="AW19" s="62"/>
      <c r="AY19" s="62"/>
      <c r="BB19" s="62"/>
    </row>
    <row r="20" spans="1:54" s="3" customFormat="1" ht="28.5" customHeight="1" x14ac:dyDescent="0.25">
      <c r="A20" s="38"/>
      <c r="B20" s="39"/>
      <c r="C20" s="39"/>
      <c r="D20" s="40"/>
      <c r="E20" s="32"/>
      <c r="F20" s="41"/>
      <c r="G20" s="42"/>
      <c r="H20" s="43"/>
      <c r="I20" s="8"/>
      <c r="J20" s="8"/>
      <c r="K20" s="8"/>
      <c r="L20" s="8"/>
      <c r="M20" s="8"/>
      <c r="N20" s="8"/>
      <c r="O20" s="8"/>
      <c r="P20" s="8"/>
      <c r="Q20" s="8"/>
      <c r="U20" s="8"/>
      <c r="W20" s="8"/>
      <c r="Y20" s="8"/>
      <c r="AA20" s="8"/>
      <c r="AC20" s="8"/>
      <c r="AE20" s="8"/>
      <c r="AG20" s="8"/>
      <c r="AI20" s="8"/>
      <c r="AK20" s="8"/>
      <c r="AM20" s="8"/>
      <c r="AO20" s="8"/>
      <c r="AQ20" s="8"/>
      <c r="AS20" s="8"/>
      <c r="AU20" s="8"/>
      <c r="AW20" s="8"/>
      <c r="AY20" s="8"/>
    </row>
    <row r="21" spans="1:54" s="3" customFormat="1" ht="39.75" customHeight="1" x14ac:dyDescent="0.25">
      <c r="A21" s="93">
        <v>5</v>
      </c>
      <c r="B21" s="65" t="s">
        <v>17</v>
      </c>
      <c r="C21" s="65" t="s">
        <v>48</v>
      </c>
      <c r="D21" s="67" t="s">
        <v>18</v>
      </c>
      <c r="E21" s="69" t="s">
        <v>72</v>
      </c>
      <c r="F21" s="89" t="s">
        <v>12</v>
      </c>
      <c r="G21" s="73">
        <v>1</v>
      </c>
      <c r="H21" s="36" t="s">
        <v>73</v>
      </c>
      <c r="I21" s="62">
        <f>AVERAGE('090151'!AF22:AF23)</f>
        <v>1.0001644376233283</v>
      </c>
      <c r="J21" s="16"/>
      <c r="K21" s="62">
        <f>AVERAGE('090251'!AF22:AF23)</f>
        <v>1</v>
      </c>
      <c r="L21" s="16"/>
      <c r="M21" s="62">
        <f>AVERAGE('090351'!AF22:AF23)</f>
        <v>1</v>
      </c>
      <c r="N21" s="16"/>
      <c r="O21" s="62">
        <f>AVERAGE('090451'!AF22:AF23)</f>
        <v>1</v>
      </c>
      <c r="P21" s="16"/>
      <c r="Q21" s="62">
        <f>AVERAGE('090551'!AF22:AF23)</f>
        <v>1</v>
      </c>
      <c r="S21" s="62">
        <f>AVERAGE('090651'!AF22:AF23)</f>
        <v>1</v>
      </c>
      <c r="U21" s="62">
        <f>AVERAGE('090751'!AF22:AF23)</f>
        <v>1</v>
      </c>
      <c r="W21" s="62">
        <f>AVERAGE('090853'!AF22:AF23,'090852'!AF22:AF23)</f>
        <v>1.0000338294993234</v>
      </c>
      <c r="Y21" s="62">
        <f>AVERAGE('090951'!AF22:AF23)</f>
        <v>1</v>
      </c>
      <c r="AA21" s="62">
        <f>AVERAGE('091051'!AF22:AF23)</f>
        <v>1</v>
      </c>
      <c r="AC21" s="62">
        <f>AVERAGE('091151'!AF22:AF23)</f>
        <v>1</v>
      </c>
      <c r="AE21" s="62">
        <f>AVERAGE('091251'!AF22:AF23,'091252'!AF22:AF23,'091253'!AF22:AF23)</f>
        <v>1</v>
      </c>
      <c r="AG21" s="62">
        <f>AVERAGE('091351'!AF22:AF23)</f>
        <v>1</v>
      </c>
      <c r="AI21" s="62">
        <f>AVERAGE('091451'!AF22:AF23)</f>
        <v>1</v>
      </c>
      <c r="AK21" s="62">
        <f>AVERAGE('091551'!AF22:AF23,'091552'!AF22:AF23)</f>
        <v>1</v>
      </c>
      <c r="AM21" s="62">
        <f>AVERAGE('091651'!AF22:AF23)</f>
        <v>0.98566953958277892</v>
      </c>
      <c r="AO21" s="62">
        <f>AVERAGE('091751'!AF22:AF23)</f>
        <v>1</v>
      </c>
      <c r="AQ21" s="62">
        <f>AVERAGE('091851'!AF22:AF23)</f>
        <v>1</v>
      </c>
      <c r="AS21" s="62">
        <f>AVERAGE('091952'!AF22:AF23)</f>
        <v>1</v>
      </c>
      <c r="AU21" s="62">
        <f>AVERAGE('092051'!AF22:AF23)</f>
        <v>1</v>
      </c>
      <c r="AW21" s="62">
        <f>AVERAGE('092151'!AF22:AF23,'092152'!AF22:AF23)</f>
        <v>1</v>
      </c>
      <c r="AY21" s="62">
        <f>AVERAGE('092251'!AF22:AF23)</f>
        <v>1</v>
      </c>
      <c r="BB21" s="62">
        <f>AVERAGE(I21,K21,M21,O21,Q21,S21,U21,W21,Y21,AA21,AC21,AE21,AG21,AI21,AK21,AM21,AO21,AQ21,AS21,AU21,AW21,AY21)</f>
        <v>0.99935762757751945</v>
      </c>
    </row>
    <row r="22" spans="1:54" s="4" customFormat="1" ht="46.5" customHeight="1" x14ac:dyDescent="0.25">
      <c r="A22" s="94"/>
      <c r="B22" s="66"/>
      <c r="C22" s="66"/>
      <c r="D22" s="68"/>
      <c r="E22" s="70"/>
      <c r="F22" s="90"/>
      <c r="G22" s="74"/>
      <c r="H22" s="36" t="s">
        <v>74</v>
      </c>
      <c r="I22" s="62"/>
      <c r="J22" s="16"/>
      <c r="K22" s="62"/>
      <c r="L22" s="16"/>
      <c r="M22" s="62"/>
      <c r="N22" s="16"/>
      <c r="O22" s="62"/>
      <c r="P22" s="16"/>
      <c r="Q22" s="62"/>
      <c r="S22" s="62"/>
      <c r="U22" s="62"/>
      <c r="W22" s="62"/>
      <c r="Y22" s="62"/>
      <c r="AA22" s="62"/>
      <c r="AC22" s="62"/>
      <c r="AE22" s="62"/>
      <c r="AG22" s="62"/>
      <c r="AI22" s="62"/>
      <c r="AK22" s="62"/>
      <c r="AM22" s="62"/>
      <c r="AO22" s="62"/>
      <c r="AQ22" s="62"/>
      <c r="AS22" s="62"/>
      <c r="AU22" s="62"/>
      <c r="AW22" s="62"/>
      <c r="AY22" s="62"/>
      <c r="BB22" s="62"/>
    </row>
    <row r="23" spans="1:54" s="4" customFormat="1" ht="22.8" x14ac:dyDescent="0.25">
      <c r="A23" s="91"/>
      <c r="B23" s="92"/>
      <c r="C23" s="92"/>
      <c r="D23" s="92"/>
      <c r="E23" s="92"/>
      <c r="F23" s="92"/>
      <c r="G23" s="92"/>
      <c r="H23" s="92"/>
      <c r="I23" s="14"/>
      <c r="J23" s="14"/>
    </row>
    <row r="24" spans="1:54" ht="50.25" customHeight="1" x14ac:dyDescent="0.25">
      <c r="A24" s="63">
        <v>6</v>
      </c>
      <c r="B24" s="65" t="s">
        <v>19</v>
      </c>
      <c r="C24" s="65" t="s">
        <v>47</v>
      </c>
      <c r="D24" s="67" t="s">
        <v>20</v>
      </c>
      <c r="E24" s="69" t="s">
        <v>77</v>
      </c>
      <c r="F24" s="71" t="s">
        <v>12</v>
      </c>
      <c r="G24" s="73">
        <v>0.9</v>
      </c>
      <c r="H24" s="36" t="s">
        <v>75</v>
      </c>
      <c r="I24" s="62">
        <f>AVERAGE('090151'!AF25:AF26)</f>
        <v>1</v>
      </c>
      <c r="J24" s="16"/>
      <c r="K24" s="62">
        <f>AVERAGE('090251'!AF25:AF26)</f>
        <v>1</v>
      </c>
      <c r="L24" s="16"/>
      <c r="M24" s="62">
        <f>AVERAGE('090351'!AF25:AF26)</f>
        <v>1</v>
      </c>
      <c r="N24" s="16"/>
      <c r="O24" s="62">
        <f>AVERAGE('090451'!AF25:AF26)</f>
        <v>1</v>
      </c>
      <c r="P24" s="16"/>
      <c r="Q24" s="62">
        <f>AVERAGE('090551'!AF25:AF26)</f>
        <v>1</v>
      </c>
      <c r="R24" s="3"/>
      <c r="S24" s="62">
        <f>AVERAGE('090651'!AF25:AF26)</f>
        <v>1</v>
      </c>
      <c r="T24" s="3"/>
      <c r="U24" s="62">
        <f>AVERAGE('090751'!AF25:AF26)</f>
        <v>1</v>
      </c>
      <c r="V24" s="3"/>
      <c r="W24" s="62">
        <f>AVERAGE('090853'!AF25:AF26,'090852'!AF25:AF26)</f>
        <v>1</v>
      </c>
      <c r="X24" s="3"/>
      <c r="Y24" s="62">
        <f>AVERAGE('090951'!AF25:AF26)</f>
        <v>0.99959076771975774</v>
      </c>
      <c r="Z24" s="3"/>
      <c r="AA24" s="62">
        <f>AVERAGE('091051'!AF25:AF26)</f>
        <v>0.9999248233348369</v>
      </c>
      <c r="AB24" s="3"/>
      <c r="AC24" s="62">
        <f>AVERAGE('091151'!AF25:AF26)</f>
        <v>0.99992618836728664</v>
      </c>
      <c r="AD24" s="3"/>
      <c r="AE24" s="62">
        <f>AVERAGE('091251'!AF25:AF26,'091252'!AF25:AF26,'091253'!AF25:AF26)</f>
        <v>1</v>
      </c>
      <c r="AF24" s="3"/>
      <c r="AG24" s="62">
        <f>AVERAGE('091351'!AF25:AF26)</f>
        <v>1</v>
      </c>
      <c r="AH24" s="3"/>
      <c r="AI24" s="62">
        <f>AVERAGE('091451'!AF25:AF26)</f>
        <v>1</v>
      </c>
      <c r="AJ24" s="3"/>
      <c r="AK24" s="62">
        <f>AVERAGE('091551'!AF25:AF26,'091552'!AF25:AF26)</f>
        <v>1</v>
      </c>
      <c r="AL24" s="3"/>
      <c r="AM24" s="62">
        <f>AVERAGE('091651'!AF25:AF26)</f>
        <v>0.99995443776198289</v>
      </c>
      <c r="AN24" s="3"/>
      <c r="AO24" s="62">
        <f>AVERAGE('091751'!AF25:AF26)</f>
        <v>1</v>
      </c>
      <c r="AP24" s="3"/>
      <c r="AQ24" s="62">
        <f>AVERAGE('091851'!AF25:AF26)</f>
        <v>0.98821112798070909</v>
      </c>
      <c r="AR24" s="3"/>
      <c r="AS24" s="62">
        <f>AVERAGE('091952'!AF25:AF26)</f>
        <v>0.99916535287025876</v>
      </c>
      <c r="AT24" s="3"/>
      <c r="AU24" s="62">
        <f>AVERAGE('092051'!AF25:AF26)</f>
        <v>0.99934002111932418</v>
      </c>
      <c r="AV24" s="3"/>
      <c r="AW24" s="62">
        <f>AVERAGE('092151'!AF25:AF26,'092152'!AF25:AF26)</f>
        <v>1</v>
      </c>
      <c r="AX24" s="3"/>
      <c r="AY24" s="62">
        <f>AVERAGE('092251'!AF25:AF26)</f>
        <v>1</v>
      </c>
      <c r="AZ24" s="3"/>
      <c r="BA24" s="3"/>
      <c r="BB24" s="62">
        <f>AVERAGE(I24,K24,M24,O24,Q24,S24,U24,W24,Y24,AA24,AC24,AE24,AG24,AI24,AK24,AM24,AO24,AQ24,AS24,AU24,AW24,AY24)</f>
        <v>0.99936875996155239</v>
      </c>
    </row>
    <row r="25" spans="1:54" ht="44.25" customHeight="1" x14ac:dyDescent="0.25">
      <c r="A25" s="64"/>
      <c r="B25" s="66"/>
      <c r="C25" s="66"/>
      <c r="D25" s="68"/>
      <c r="E25" s="70"/>
      <c r="F25" s="72"/>
      <c r="G25" s="74"/>
      <c r="H25" s="36" t="s">
        <v>76</v>
      </c>
      <c r="I25" s="62"/>
      <c r="J25" s="16"/>
      <c r="K25" s="62"/>
      <c r="L25" s="16"/>
      <c r="M25" s="62"/>
      <c r="N25" s="16"/>
      <c r="O25" s="62"/>
      <c r="P25" s="16"/>
      <c r="Q25" s="62"/>
      <c r="R25" s="4"/>
      <c r="S25" s="62"/>
      <c r="T25" s="4"/>
      <c r="U25" s="62"/>
      <c r="V25" s="4"/>
      <c r="W25" s="62"/>
      <c r="X25" s="4"/>
      <c r="Y25" s="62"/>
      <c r="Z25" s="4"/>
      <c r="AA25" s="62"/>
      <c r="AB25" s="4"/>
      <c r="AC25" s="62"/>
      <c r="AD25" s="4"/>
      <c r="AE25" s="62"/>
      <c r="AF25" s="4"/>
      <c r="AG25" s="62"/>
      <c r="AH25" s="4"/>
      <c r="AI25" s="62"/>
      <c r="AJ25" s="4"/>
      <c r="AK25" s="62"/>
      <c r="AL25" s="4"/>
      <c r="AM25" s="62"/>
      <c r="AN25" s="4"/>
      <c r="AO25" s="62"/>
      <c r="AP25" s="4"/>
      <c r="AQ25" s="62"/>
      <c r="AR25" s="4"/>
      <c r="AS25" s="62"/>
      <c r="AT25" s="4"/>
      <c r="AU25" s="62"/>
      <c r="AV25" s="4"/>
      <c r="AW25" s="62"/>
      <c r="AX25" s="4"/>
      <c r="AY25" s="62"/>
      <c r="AZ25" s="4"/>
      <c r="BA25" s="4"/>
      <c r="BB25" s="62"/>
    </row>
    <row r="26" spans="1:54" ht="30" customHeight="1" x14ac:dyDescent="0.25">
      <c r="A26" s="75"/>
      <c r="B26" s="76"/>
      <c r="C26" s="76"/>
      <c r="D26" s="76"/>
      <c r="E26" s="76"/>
      <c r="F26" s="76"/>
      <c r="G26" s="76"/>
      <c r="H26" s="76"/>
    </row>
  </sheetData>
  <mergeCells count="215">
    <mergeCell ref="AW9:AW10"/>
    <mergeCell ref="AW12:AW13"/>
    <mergeCell ref="AW15:AW16"/>
    <mergeCell ref="AW18:AW19"/>
    <mergeCell ref="AW21:AW22"/>
    <mergeCell ref="AY9:AY10"/>
    <mergeCell ref="AY12:AY13"/>
    <mergeCell ref="AY15:AY16"/>
    <mergeCell ref="AY18:AY19"/>
    <mergeCell ref="AY21:AY22"/>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M18:AM19"/>
    <mergeCell ref="AM21:AM22"/>
    <mergeCell ref="AO9:AO10"/>
    <mergeCell ref="AO12:AO13"/>
    <mergeCell ref="AO15:AO16"/>
    <mergeCell ref="AO18:AO19"/>
    <mergeCell ref="AO21:AO22"/>
    <mergeCell ref="AM9:AM10"/>
    <mergeCell ref="AM12:AM13"/>
    <mergeCell ref="AM15:AM16"/>
    <mergeCell ref="AK12:AK13"/>
    <mergeCell ref="AK15:AK16"/>
    <mergeCell ref="AK18:AK19"/>
    <mergeCell ref="AK21:AK22"/>
    <mergeCell ref="AG18:AG19"/>
    <mergeCell ref="AG21:AG22"/>
    <mergeCell ref="AI9:AI10"/>
    <mergeCell ref="AI12:AI13"/>
    <mergeCell ref="AI15:AI16"/>
    <mergeCell ref="AI18:AI19"/>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U21:U22"/>
    <mergeCell ref="Y18:Y19"/>
    <mergeCell ref="W6:W7"/>
    <mergeCell ref="Y6:Y7"/>
    <mergeCell ref="W18:W19"/>
    <mergeCell ref="W21:W22"/>
    <mergeCell ref="Y21:Y22"/>
    <mergeCell ref="W9:W10"/>
    <mergeCell ref="AA18:AA19"/>
    <mergeCell ref="AA21:AA22"/>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BB5"/>
    <mergeCell ref="A9:A10"/>
    <mergeCell ref="B9:B10"/>
    <mergeCell ref="U18:U19"/>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BB6:BB7"/>
    <mergeCell ref="BB9:BB10"/>
    <mergeCell ref="BB12:BB13"/>
    <mergeCell ref="BB15:BB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AC9:AC10"/>
    <mergeCell ref="O12:O13"/>
    <mergeCell ref="Q12:Q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BB18:BB19"/>
    <mergeCell ref="BB21:BB22"/>
    <mergeCell ref="A4:BB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A24:A25"/>
    <mergeCell ref="B24:B25"/>
    <mergeCell ref="C24:C25"/>
    <mergeCell ref="D24:D25"/>
    <mergeCell ref="E24:E25"/>
    <mergeCell ref="F24:F25"/>
    <mergeCell ref="G24:G25"/>
    <mergeCell ref="A26:H26"/>
    <mergeCell ref="I24:I25"/>
    <mergeCell ref="K24:K25"/>
    <mergeCell ref="M24:M25"/>
    <mergeCell ref="O24:O25"/>
    <mergeCell ref="Q24:Q25"/>
    <mergeCell ref="S24:S25"/>
    <mergeCell ref="U24:U25"/>
    <mergeCell ref="W24:W25"/>
    <mergeCell ref="Y24:Y25"/>
    <mergeCell ref="AA24:AA25"/>
    <mergeCell ref="AU24:AU25"/>
    <mergeCell ref="AW24:AW25"/>
    <mergeCell ref="AY24:AY25"/>
    <mergeCell ref="BB24:BB25"/>
    <mergeCell ref="AC24:AC25"/>
    <mergeCell ref="AE24:AE25"/>
    <mergeCell ref="AG24:AG25"/>
    <mergeCell ref="AI24:AI25"/>
    <mergeCell ref="AK24:AK25"/>
    <mergeCell ref="AM24:AM25"/>
    <mergeCell ref="AO24:AO25"/>
    <mergeCell ref="AQ24:AQ25"/>
    <mergeCell ref="AS24:AS25"/>
  </mergeCells>
  <conditionalFormatting sqref="I12:I13">
    <cfRule type="dataBar" priority="199">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198">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197">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196">
      <dataBar>
        <cfvo type="min"/>
        <cfvo type="max"/>
        <color rgb="FFD6007B"/>
      </dataBar>
      <extLst>
        <ext xmlns:x14="http://schemas.microsoft.com/office/spreadsheetml/2009/9/main" uri="{B025F937-C7B1-47D3-B67F-A62EFF666E3E}">
          <x14:id>{7151CEFA-80FD-44CB-9AB8-3411A2EB0EAF}</x14:id>
        </ext>
      </extLst>
    </cfRule>
  </conditionalFormatting>
  <conditionalFormatting sqref="I24:I25">
    <cfRule type="dataBar" priority="66">
      <dataBar>
        <cfvo type="min"/>
        <cfvo type="max"/>
        <color rgb="FFD6007B"/>
      </dataBar>
      <extLst>
        <ext xmlns:x14="http://schemas.microsoft.com/office/spreadsheetml/2009/9/main" uri="{B025F937-C7B1-47D3-B67F-A62EFF666E3E}">
          <x14:id>{A47C30BB-E32B-48F7-8A32-181159B0A23E}</x14:id>
        </ext>
      </extLst>
    </cfRule>
  </conditionalFormatting>
  <conditionalFormatting sqref="I9:J22">
    <cfRule type="dataBar" priority="337">
      <dataBar>
        <cfvo type="min"/>
        <cfvo type="max"/>
        <color rgb="FFD6007B"/>
      </dataBar>
      <extLst>
        <ext xmlns:x14="http://schemas.microsoft.com/office/spreadsheetml/2009/9/main" uri="{B025F937-C7B1-47D3-B67F-A62EFF666E3E}">
          <x14:id>{5EC15DF9-54FB-4FED-A908-0D1A7E1FC0B8}</x14:id>
        </ext>
      </extLst>
    </cfRule>
  </conditionalFormatting>
  <conditionalFormatting sqref="I9:J23 K9:Q22">
    <cfRule type="dataBar" priority="342">
      <dataBar>
        <cfvo type="min"/>
        <cfvo type="max"/>
        <color rgb="FFD6007B"/>
      </dataBar>
      <extLst>
        <ext xmlns:x14="http://schemas.microsoft.com/office/spreadsheetml/2009/9/main" uri="{B025F937-C7B1-47D3-B67F-A62EFF666E3E}">
          <x14:id>{A1D2A8DA-0DF5-44A4-8191-DD37E251674B}</x14:id>
        </ext>
      </extLst>
    </cfRule>
  </conditionalFormatting>
  <conditionalFormatting sqref="I24:J25">
    <cfRule type="dataBar" priority="85">
      <dataBar>
        <cfvo type="min"/>
        <cfvo type="max"/>
        <color rgb="FFD6007B"/>
      </dataBar>
      <extLst>
        <ext xmlns:x14="http://schemas.microsoft.com/office/spreadsheetml/2009/9/main" uri="{B025F937-C7B1-47D3-B67F-A62EFF666E3E}">
          <x14:id>{473ADFF3-0BA3-4276-A1B4-8920D12717C8}</x14:id>
        </ext>
      </extLst>
    </cfRule>
  </conditionalFormatting>
  <conditionalFormatting sqref="I9:Q10">
    <cfRule type="dataBar" priority="343">
      <dataBar>
        <cfvo type="min"/>
        <cfvo type="max"/>
        <color rgb="FFD6007B"/>
      </dataBar>
      <extLst>
        <ext xmlns:x14="http://schemas.microsoft.com/office/spreadsheetml/2009/9/main" uri="{B025F937-C7B1-47D3-B67F-A62EFF666E3E}">
          <x14:id>{1DABA211-F9E3-4E77-8709-DF86FAD7C9EE}</x14:id>
        </ext>
      </extLst>
    </cfRule>
  </conditionalFormatting>
  <conditionalFormatting sqref="I11:Q11 I17:Q17 I14:Q14 I20:Q20">
    <cfRule type="dataBar" priority="350">
      <dataBar>
        <cfvo type="min"/>
        <cfvo type="max"/>
        <color rgb="FFD6007B"/>
      </dataBar>
      <extLst>
        <ext xmlns:x14="http://schemas.microsoft.com/office/spreadsheetml/2009/9/main" uri="{B025F937-C7B1-47D3-B67F-A62EFF666E3E}">
          <x14:id>{DDA11D83-AEE3-4A5C-BB65-F3C88DB7EADE}</x14:id>
        </ext>
      </extLst>
    </cfRule>
  </conditionalFormatting>
  <conditionalFormatting sqref="I24:Q25">
    <cfRule type="dataBar" priority="86">
      <dataBar>
        <cfvo type="min"/>
        <cfvo type="max"/>
        <color rgb="FFD6007B"/>
      </dataBar>
      <extLst>
        <ext xmlns:x14="http://schemas.microsoft.com/office/spreadsheetml/2009/9/main" uri="{B025F937-C7B1-47D3-B67F-A62EFF666E3E}">
          <x14:id>{8F254092-70FD-4F1A-8A4A-DDA45779A5FD}</x14:id>
        </ext>
      </extLst>
    </cfRule>
  </conditionalFormatting>
  <conditionalFormatting sqref="K9:K10">
    <cfRule type="dataBar" priority="281">
      <dataBar>
        <cfvo type="min"/>
        <cfvo type="max"/>
        <color rgb="FFD6007B"/>
      </dataBar>
      <extLst>
        <ext xmlns:x14="http://schemas.microsoft.com/office/spreadsheetml/2009/9/main" uri="{B025F937-C7B1-47D3-B67F-A62EFF666E3E}">
          <x14:id>{8C0DF1C2-74F3-41EA-B8E5-FE52EFD39CF8}</x14:id>
        </ext>
      </extLst>
    </cfRule>
  </conditionalFormatting>
  <conditionalFormatting sqref="K12:K13">
    <cfRule type="dataBar" priority="194">
      <dataBar>
        <cfvo type="min"/>
        <cfvo type="max"/>
        <color rgb="FFD6007B"/>
      </dataBar>
      <extLst>
        <ext xmlns:x14="http://schemas.microsoft.com/office/spreadsheetml/2009/9/main" uri="{B025F937-C7B1-47D3-B67F-A62EFF666E3E}">
          <x14:id>{18FA833B-2D68-43A6-93C7-9BCFBDF58215}</x14:id>
        </ext>
      </extLst>
    </cfRule>
    <cfRule type="dataBar" priority="195">
      <dataBar>
        <cfvo type="min"/>
        <cfvo type="max"/>
        <color rgb="FFD6007B"/>
      </dataBar>
      <extLst>
        <ext xmlns:x14="http://schemas.microsoft.com/office/spreadsheetml/2009/9/main" uri="{B025F937-C7B1-47D3-B67F-A62EFF666E3E}">
          <x14:id>{CE81B584-6FED-4148-B3F3-7A6D9A4CBDF0}</x14:id>
        </ext>
      </extLst>
    </cfRule>
  </conditionalFormatting>
  <conditionalFormatting sqref="K15:K16">
    <cfRule type="dataBar" priority="192">
      <dataBar>
        <cfvo type="min"/>
        <cfvo type="max"/>
        <color rgb="FFD6007B"/>
      </dataBar>
      <extLst>
        <ext xmlns:x14="http://schemas.microsoft.com/office/spreadsheetml/2009/9/main" uri="{B025F937-C7B1-47D3-B67F-A62EFF666E3E}">
          <x14:id>{FF82D294-0FB6-40CF-B34D-2B89F097FA4D}</x14:id>
        </ext>
      </extLst>
    </cfRule>
    <cfRule type="dataBar" priority="193">
      <dataBar>
        <cfvo type="min"/>
        <cfvo type="max"/>
        <color rgb="FFD6007B"/>
      </dataBar>
      <extLst>
        <ext xmlns:x14="http://schemas.microsoft.com/office/spreadsheetml/2009/9/main" uri="{B025F937-C7B1-47D3-B67F-A62EFF666E3E}">
          <x14:id>{D5485BC0-D32A-4592-878C-CEC74472030B}</x14:id>
        </ext>
      </extLst>
    </cfRule>
  </conditionalFormatting>
  <conditionalFormatting sqref="K18:K19">
    <cfRule type="dataBar" priority="190">
      <dataBar>
        <cfvo type="min"/>
        <cfvo type="max"/>
        <color rgb="FFD6007B"/>
      </dataBar>
      <extLst>
        <ext xmlns:x14="http://schemas.microsoft.com/office/spreadsheetml/2009/9/main" uri="{B025F937-C7B1-47D3-B67F-A62EFF666E3E}">
          <x14:id>{0079AB9B-7633-4508-BDE2-1B67E61DE136}</x14:id>
        </ext>
      </extLst>
    </cfRule>
    <cfRule type="dataBar" priority="191">
      <dataBar>
        <cfvo type="min"/>
        <cfvo type="max"/>
        <color rgb="FFD6007B"/>
      </dataBar>
      <extLst>
        <ext xmlns:x14="http://schemas.microsoft.com/office/spreadsheetml/2009/9/main" uri="{B025F937-C7B1-47D3-B67F-A62EFF666E3E}">
          <x14:id>{4826F334-9C35-42EC-9969-DDC02A06B0CF}</x14:id>
        </ext>
      </extLst>
    </cfRule>
  </conditionalFormatting>
  <conditionalFormatting sqref="K21:K22">
    <cfRule type="dataBar" priority="188">
      <dataBar>
        <cfvo type="min"/>
        <cfvo type="max"/>
        <color rgb="FFD6007B"/>
      </dataBar>
      <extLst>
        <ext xmlns:x14="http://schemas.microsoft.com/office/spreadsheetml/2009/9/main" uri="{B025F937-C7B1-47D3-B67F-A62EFF666E3E}">
          <x14:id>{438B98C5-AA09-45A4-A8BB-9A9309401253}</x14:id>
        </ext>
      </extLst>
    </cfRule>
    <cfRule type="dataBar" priority="189">
      <dataBar>
        <cfvo type="min"/>
        <cfvo type="max"/>
        <color rgb="FFD6007B"/>
      </dataBar>
      <extLst>
        <ext xmlns:x14="http://schemas.microsoft.com/office/spreadsheetml/2009/9/main" uri="{B025F937-C7B1-47D3-B67F-A62EFF666E3E}">
          <x14:id>{2652B398-8F2F-4B58-89FF-7A125F4EA889}</x14:id>
        </ext>
      </extLst>
    </cfRule>
  </conditionalFormatting>
  <conditionalFormatting sqref="K24:K25">
    <cfRule type="dataBar" priority="64">
      <dataBar>
        <cfvo type="min"/>
        <cfvo type="max"/>
        <color rgb="FFD6007B"/>
      </dataBar>
      <extLst>
        <ext xmlns:x14="http://schemas.microsoft.com/office/spreadsheetml/2009/9/main" uri="{B025F937-C7B1-47D3-B67F-A62EFF666E3E}">
          <x14:id>{15376D45-F989-455F-B430-2DF9D1DE4565}</x14:id>
        </ext>
      </extLst>
    </cfRule>
    <cfRule type="dataBar" priority="65">
      <dataBar>
        <cfvo type="min"/>
        <cfvo type="max"/>
        <color rgb="FFD6007B"/>
      </dataBar>
      <extLst>
        <ext xmlns:x14="http://schemas.microsoft.com/office/spreadsheetml/2009/9/main" uri="{B025F937-C7B1-47D3-B67F-A62EFF666E3E}">
          <x14:id>{3372A1DC-43A2-4FC6-B2B4-7BCE0159396C}</x14:id>
        </ext>
      </extLst>
    </cfRule>
  </conditionalFormatting>
  <conditionalFormatting sqref="K9:L22">
    <cfRule type="dataBar" priority="336">
      <dataBar>
        <cfvo type="min"/>
        <cfvo type="max"/>
        <color rgb="FFD6007B"/>
      </dataBar>
      <extLst>
        <ext xmlns:x14="http://schemas.microsoft.com/office/spreadsheetml/2009/9/main" uri="{B025F937-C7B1-47D3-B67F-A62EFF666E3E}">
          <x14:id>{24701D79-D03A-46AC-B88B-0DB1B44C5051}</x14:id>
        </ext>
      </extLst>
    </cfRule>
  </conditionalFormatting>
  <conditionalFormatting sqref="K24:L25">
    <cfRule type="dataBar" priority="84">
      <dataBar>
        <cfvo type="min"/>
        <cfvo type="max"/>
        <color rgb="FFD6007B"/>
      </dataBar>
      <extLst>
        <ext xmlns:x14="http://schemas.microsoft.com/office/spreadsheetml/2009/9/main" uri="{B025F937-C7B1-47D3-B67F-A62EFF666E3E}">
          <x14:id>{FD1149AA-B2DB-414E-A26D-A900428FF107}</x14:id>
        </ext>
      </extLst>
    </cfRule>
  </conditionalFormatting>
  <conditionalFormatting sqref="M12:M13">
    <cfRule type="dataBar" priority="187">
      <dataBar>
        <cfvo type="min"/>
        <cfvo type="max"/>
        <color rgb="FFD6007B"/>
      </dataBar>
      <extLst>
        <ext xmlns:x14="http://schemas.microsoft.com/office/spreadsheetml/2009/9/main" uri="{B025F937-C7B1-47D3-B67F-A62EFF666E3E}">
          <x14:id>{FAEDB54B-9F90-40D6-8358-B78E1924507A}</x14:id>
        </ext>
      </extLst>
    </cfRule>
  </conditionalFormatting>
  <conditionalFormatting sqref="M15:M16">
    <cfRule type="dataBar" priority="186">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185">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184">
      <dataBar>
        <cfvo type="min"/>
        <cfvo type="max"/>
        <color rgb="FFD6007B"/>
      </dataBar>
      <extLst>
        <ext xmlns:x14="http://schemas.microsoft.com/office/spreadsheetml/2009/9/main" uri="{B025F937-C7B1-47D3-B67F-A62EFF666E3E}">
          <x14:id>{7D86880F-7AF8-4B58-811C-99C7593DD84F}</x14:id>
        </ext>
      </extLst>
    </cfRule>
  </conditionalFormatting>
  <conditionalFormatting sqref="M24:M25">
    <cfRule type="dataBar" priority="63">
      <dataBar>
        <cfvo type="min"/>
        <cfvo type="max"/>
        <color rgb="FFD6007B"/>
      </dataBar>
      <extLst>
        <ext xmlns:x14="http://schemas.microsoft.com/office/spreadsheetml/2009/9/main" uri="{B025F937-C7B1-47D3-B67F-A62EFF666E3E}">
          <x14:id>{BFBCED59-BB43-4035-A72C-41A1A08FC2C6}</x14:id>
        </ext>
      </extLst>
    </cfRule>
  </conditionalFormatting>
  <conditionalFormatting sqref="O12:O13">
    <cfRule type="dataBar" priority="183">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182">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181">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180">
      <dataBar>
        <cfvo type="min"/>
        <cfvo type="max"/>
        <color rgb="FFD6007B"/>
      </dataBar>
      <extLst>
        <ext xmlns:x14="http://schemas.microsoft.com/office/spreadsheetml/2009/9/main" uri="{B025F937-C7B1-47D3-B67F-A62EFF666E3E}">
          <x14:id>{40D12176-2E2B-4B3B-B105-53C63B5ECD14}</x14:id>
        </ext>
      </extLst>
    </cfRule>
  </conditionalFormatting>
  <conditionalFormatting sqref="O24:O25">
    <cfRule type="dataBar" priority="62">
      <dataBar>
        <cfvo type="min"/>
        <cfvo type="max"/>
        <color rgb="FFD6007B"/>
      </dataBar>
      <extLst>
        <ext xmlns:x14="http://schemas.microsoft.com/office/spreadsheetml/2009/9/main" uri="{B025F937-C7B1-47D3-B67F-A62EFF666E3E}">
          <x14:id>{8F092C61-01EE-47F5-B7D9-41F4309476D0}</x14:id>
        </ext>
      </extLst>
    </cfRule>
  </conditionalFormatting>
  <conditionalFormatting sqref="Q12:Q13">
    <cfRule type="dataBar" priority="179">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178">
      <dataBar>
        <cfvo type="min"/>
        <cfvo type="max"/>
        <color rgb="FFD6007B"/>
      </dataBar>
      <extLst>
        <ext xmlns:x14="http://schemas.microsoft.com/office/spreadsheetml/2009/9/main" uri="{B025F937-C7B1-47D3-B67F-A62EFF666E3E}">
          <x14:id>{EC3B5512-C7EE-4801-AF27-9CC98783DB1D}</x14:id>
        </ext>
      </extLst>
    </cfRule>
  </conditionalFormatting>
  <conditionalFormatting sqref="Q18:Q19">
    <cfRule type="dataBar" priority="177">
      <dataBar>
        <cfvo type="min"/>
        <cfvo type="max"/>
        <color rgb="FFD6007B"/>
      </dataBar>
      <extLst>
        <ext xmlns:x14="http://schemas.microsoft.com/office/spreadsheetml/2009/9/main" uri="{B025F937-C7B1-47D3-B67F-A62EFF666E3E}">
          <x14:id>{33B9C2E8-D7B7-4937-B674-C3CEDA279169}</x14:id>
        </ext>
      </extLst>
    </cfRule>
  </conditionalFormatting>
  <conditionalFormatting sqref="Q21:Q22">
    <cfRule type="dataBar" priority="176">
      <dataBar>
        <cfvo type="min"/>
        <cfvo type="max"/>
        <color rgb="FFD6007B"/>
      </dataBar>
      <extLst>
        <ext xmlns:x14="http://schemas.microsoft.com/office/spreadsheetml/2009/9/main" uri="{B025F937-C7B1-47D3-B67F-A62EFF666E3E}">
          <x14:id>{F4D14702-EEE7-4D49-BB39-1D6B9DE81C98}</x14:id>
        </ext>
      </extLst>
    </cfRule>
  </conditionalFormatting>
  <conditionalFormatting sqref="Q24:Q25">
    <cfRule type="dataBar" priority="61">
      <dataBar>
        <cfvo type="min"/>
        <cfvo type="max"/>
        <color rgb="FFD6007B"/>
      </dataBar>
      <extLst>
        <ext xmlns:x14="http://schemas.microsoft.com/office/spreadsheetml/2009/9/main" uri="{B025F937-C7B1-47D3-B67F-A62EFF666E3E}">
          <x14:id>{76213234-5E6A-453C-884E-297F5FEB486D}</x14:id>
        </ext>
      </extLst>
    </cfRule>
  </conditionalFormatting>
  <conditionalFormatting sqref="S9:S10">
    <cfRule type="dataBar" priority="279">
      <dataBar>
        <cfvo type="min"/>
        <cfvo type="max"/>
        <color rgb="FFD6007B"/>
      </dataBar>
      <extLst>
        <ext xmlns:x14="http://schemas.microsoft.com/office/spreadsheetml/2009/9/main" uri="{B025F937-C7B1-47D3-B67F-A62EFF666E3E}">
          <x14:id>{CFA7B89D-CB39-4F6E-97D4-52CE5945AE41}</x14:id>
        </ext>
      </extLst>
    </cfRule>
    <cfRule type="dataBar" priority="280">
      <dataBar>
        <cfvo type="min"/>
        <cfvo type="max"/>
        <color rgb="FFD6007B"/>
      </dataBar>
      <extLst>
        <ext xmlns:x14="http://schemas.microsoft.com/office/spreadsheetml/2009/9/main" uri="{B025F937-C7B1-47D3-B67F-A62EFF666E3E}">
          <x14:id>{340D090A-487C-4855-A518-99C59B589FDF}</x14:id>
        </ext>
      </extLst>
    </cfRule>
  </conditionalFormatting>
  <conditionalFormatting sqref="S12:S13">
    <cfRule type="dataBar" priority="174">
      <dataBar>
        <cfvo type="min"/>
        <cfvo type="max"/>
        <color rgb="FFD6007B"/>
      </dataBar>
      <extLst>
        <ext xmlns:x14="http://schemas.microsoft.com/office/spreadsheetml/2009/9/main" uri="{B025F937-C7B1-47D3-B67F-A62EFF666E3E}">
          <x14:id>{32D4DBC0-C517-4C9B-960A-4128D92B5173}</x14:id>
        </ext>
      </extLst>
    </cfRule>
    <cfRule type="dataBar" priority="175">
      <dataBar>
        <cfvo type="min"/>
        <cfvo type="max"/>
        <color rgb="FFD6007B"/>
      </dataBar>
      <extLst>
        <ext xmlns:x14="http://schemas.microsoft.com/office/spreadsheetml/2009/9/main" uri="{B025F937-C7B1-47D3-B67F-A62EFF666E3E}">
          <x14:id>{6CAE17C5-BFB3-40AE-8202-2EA7A3CD15D0}</x14:id>
        </ext>
      </extLst>
    </cfRule>
  </conditionalFormatting>
  <conditionalFormatting sqref="S15:S16">
    <cfRule type="dataBar" priority="172">
      <dataBar>
        <cfvo type="min"/>
        <cfvo type="max"/>
        <color rgb="FFD6007B"/>
      </dataBar>
      <extLst>
        <ext xmlns:x14="http://schemas.microsoft.com/office/spreadsheetml/2009/9/main" uri="{B025F937-C7B1-47D3-B67F-A62EFF666E3E}">
          <x14:id>{8BA1DFAB-6048-4289-99A5-537DA799E2C8}</x14:id>
        </ext>
      </extLst>
    </cfRule>
    <cfRule type="dataBar" priority="173">
      <dataBar>
        <cfvo type="min"/>
        <cfvo type="max"/>
        <color rgb="FFD6007B"/>
      </dataBar>
      <extLst>
        <ext xmlns:x14="http://schemas.microsoft.com/office/spreadsheetml/2009/9/main" uri="{B025F937-C7B1-47D3-B67F-A62EFF666E3E}">
          <x14:id>{7AD1FCD2-4CD6-455F-8E2E-386BAFA55D2C}</x14:id>
        </ext>
      </extLst>
    </cfRule>
  </conditionalFormatting>
  <conditionalFormatting sqref="S18:S19">
    <cfRule type="dataBar" priority="170">
      <dataBar>
        <cfvo type="min"/>
        <cfvo type="max"/>
        <color rgb="FFD6007B"/>
      </dataBar>
      <extLst>
        <ext xmlns:x14="http://schemas.microsoft.com/office/spreadsheetml/2009/9/main" uri="{B025F937-C7B1-47D3-B67F-A62EFF666E3E}">
          <x14:id>{9C6273A0-D15C-4FFE-8730-37C9E327FA96}</x14:id>
        </ext>
      </extLst>
    </cfRule>
    <cfRule type="dataBar" priority="171">
      <dataBar>
        <cfvo type="min"/>
        <cfvo type="max"/>
        <color rgb="FFD6007B"/>
      </dataBar>
      <extLst>
        <ext xmlns:x14="http://schemas.microsoft.com/office/spreadsheetml/2009/9/main" uri="{B025F937-C7B1-47D3-B67F-A62EFF666E3E}">
          <x14:id>{A1137C57-8559-4CF8-9A34-184E2202C3E0}</x14:id>
        </ext>
      </extLst>
    </cfRule>
  </conditionalFormatting>
  <conditionalFormatting sqref="S21:S22">
    <cfRule type="dataBar" priority="168">
      <dataBar>
        <cfvo type="min"/>
        <cfvo type="max"/>
        <color rgb="FFD6007B"/>
      </dataBar>
      <extLst>
        <ext xmlns:x14="http://schemas.microsoft.com/office/spreadsheetml/2009/9/main" uri="{B025F937-C7B1-47D3-B67F-A62EFF666E3E}">
          <x14:id>{2671C56D-0831-490E-A231-6C4918EFF1D0}</x14:id>
        </ext>
      </extLst>
    </cfRule>
    <cfRule type="dataBar" priority="169">
      <dataBar>
        <cfvo type="min"/>
        <cfvo type="max"/>
        <color rgb="FFD6007B"/>
      </dataBar>
      <extLst>
        <ext xmlns:x14="http://schemas.microsoft.com/office/spreadsheetml/2009/9/main" uri="{B025F937-C7B1-47D3-B67F-A62EFF666E3E}">
          <x14:id>{65C372DB-802A-4255-BADD-C8D87B0B7638}</x14:id>
        </ext>
      </extLst>
    </cfRule>
  </conditionalFormatting>
  <conditionalFormatting sqref="S24:S25">
    <cfRule type="dataBar" priority="59">
      <dataBar>
        <cfvo type="min"/>
        <cfvo type="max"/>
        <color rgb="FFD6007B"/>
      </dataBar>
      <extLst>
        <ext xmlns:x14="http://schemas.microsoft.com/office/spreadsheetml/2009/9/main" uri="{B025F937-C7B1-47D3-B67F-A62EFF666E3E}">
          <x14:id>{1CD722B1-B0F2-49DB-A3B2-945116DA94EF}</x14:id>
        </ext>
      </extLst>
    </cfRule>
    <cfRule type="dataBar" priority="60">
      <dataBar>
        <cfvo type="min"/>
        <cfvo type="max"/>
        <color rgb="FFD6007B"/>
      </dataBar>
      <extLst>
        <ext xmlns:x14="http://schemas.microsoft.com/office/spreadsheetml/2009/9/main" uri="{B025F937-C7B1-47D3-B67F-A62EFF666E3E}">
          <x14:id>{ADDF04BF-6921-46CA-9AAD-73F0563F6E46}</x14:id>
        </ext>
      </extLst>
    </cfRule>
  </conditionalFormatting>
  <conditionalFormatting sqref="U9:U10">
    <cfRule type="dataBar" priority="482">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483">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1 U17 U14 U20">
    <cfRule type="dataBar" priority="478">
      <dataBar>
        <cfvo type="min"/>
        <cfvo type="max"/>
        <color rgb="FFD6007B"/>
      </dataBar>
      <extLst>
        <ext xmlns:x14="http://schemas.microsoft.com/office/spreadsheetml/2009/9/main" uri="{B025F937-C7B1-47D3-B67F-A62EFF666E3E}">
          <x14:id>{E7ED55FE-D87F-4A92-9171-BBC9832CEA56}</x14:id>
        </ext>
      </extLst>
    </cfRule>
  </conditionalFormatting>
  <conditionalFormatting sqref="U12:U13">
    <cfRule type="dataBar" priority="167">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166">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8:U19">
    <cfRule type="dataBar" priority="165">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164">
      <dataBar>
        <cfvo type="min"/>
        <cfvo type="max"/>
        <color rgb="FFD6007B"/>
      </dataBar>
      <extLst>
        <ext xmlns:x14="http://schemas.microsoft.com/office/spreadsheetml/2009/9/main" uri="{B025F937-C7B1-47D3-B67F-A62EFF666E3E}">
          <x14:id>{2E2AF105-F75C-4977-B2DE-843738E54BE1}</x14:id>
        </ext>
      </extLst>
    </cfRule>
  </conditionalFormatting>
  <conditionalFormatting sqref="U24:U25">
    <cfRule type="dataBar" priority="58">
      <dataBar>
        <cfvo type="min"/>
        <cfvo type="max"/>
        <color rgb="FFD6007B"/>
      </dataBar>
      <extLst>
        <ext xmlns:x14="http://schemas.microsoft.com/office/spreadsheetml/2009/9/main" uri="{B025F937-C7B1-47D3-B67F-A62EFF666E3E}">
          <x14:id>{A672B98E-0540-4E36-9D4A-7DFF584EDD94}</x14:id>
        </ext>
      </extLst>
    </cfRule>
    <cfRule type="dataBar" priority="87">
      <dataBar>
        <cfvo type="min"/>
        <cfvo type="max"/>
        <color rgb="FFD6007B"/>
      </dataBar>
      <extLst>
        <ext xmlns:x14="http://schemas.microsoft.com/office/spreadsheetml/2009/9/main" uri="{B025F937-C7B1-47D3-B67F-A62EFF666E3E}">
          <x14:id>{9CB4ECB6-0A3E-4004-A48C-219A83649DC4}</x14:id>
        </ext>
      </extLst>
    </cfRule>
  </conditionalFormatting>
  <conditionalFormatting sqref="W9:W10">
    <cfRule type="dataBar" priority="249">
      <dataBar>
        <cfvo type="min"/>
        <cfvo type="max"/>
        <color rgb="FFD6007B"/>
      </dataBar>
      <extLst>
        <ext xmlns:x14="http://schemas.microsoft.com/office/spreadsheetml/2009/9/main" uri="{B025F937-C7B1-47D3-B67F-A62EFF666E3E}">
          <x14:id>{104E888B-99BD-44BF-8990-4CD38E82DB2F}</x14:id>
        </ext>
      </extLst>
    </cfRule>
  </conditionalFormatting>
  <conditionalFormatting sqref="W9:W22">
    <cfRule type="dataBar" priority="248">
      <dataBar>
        <cfvo type="min"/>
        <cfvo type="max"/>
        <color rgb="FFD6007B"/>
      </dataBar>
      <extLst>
        <ext xmlns:x14="http://schemas.microsoft.com/office/spreadsheetml/2009/9/main" uri="{B025F937-C7B1-47D3-B67F-A62EFF666E3E}">
          <x14:id>{17E29DFB-74BA-4698-BF33-F2824209A48A}</x14:id>
        </ext>
      </extLst>
    </cfRule>
  </conditionalFormatting>
  <conditionalFormatting sqref="W11 W17 W14 W20">
    <cfRule type="dataBar" priority="250">
      <dataBar>
        <cfvo type="min"/>
        <cfvo type="max"/>
        <color rgb="FFD6007B"/>
      </dataBar>
      <extLst>
        <ext xmlns:x14="http://schemas.microsoft.com/office/spreadsheetml/2009/9/main" uri="{B025F937-C7B1-47D3-B67F-A62EFF666E3E}">
          <x14:id>{0E140A4D-9D52-4B58-ADA8-B729DBD85FAA}</x14:id>
        </ext>
      </extLst>
    </cfRule>
  </conditionalFormatting>
  <conditionalFormatting sqref="W12:W13">
    <cfRule type="dataBar" priority="163">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5:W16">
    <cfRule type="dataBar" priority="162">
      <dataBar>
        <cfvo type="min"/>
        <cfvo type="max"/>
        <color rgb="FFD6007B"/>
      </dataBar>
      <extLst>
        <ext xmlns:x14="http://schemas.microsoft.com/office/spreadsheetml/2009/9/main" uri="{B025F937-C7B1-47D3-B67F-A62EFF666E3E}">
          <x14:id>{72655AE3-ACB3-425E-B7AD-E13E87665FAA}</x14:id>
        </ext>
      </extLst>
    </cfRule>
  </conditionalFormatting>
  <conditionalFormatting sqref="W18:W19">
    <cfRule type="dataBar" priority="161">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160">
      <dataBar>
        <cfvo type="min"/>
        <cfvo type="max"/>
        <color rgb="FFD6007B"/>
      </dataBar>
      <extLst>
        <ext xmlns:x14="http://schemas.microsoft.com/office/spreadsheetml/2009/9/main" uri="{B025F937-C7B1-47D3-B67F-A62EFF666E3E}">
          <x14:id>{2F110019-13F7-4F2B-B7B9-F2F9F7E62396}</x14:id>
        </ext>
      </extLst>
    </cfRule>
  </conditionalFormatting>
  <conditionalFormatting sqref="Y9:Y10">
    <cfRule type="dataBar" priority="246">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245">
      <dataBar>
        <cfvo type="min"/>
        <cfvo type="max"/>
        <color rgb="FFD6007B"/>
      </dataBar>
      <extLst>
        <ext xmlns:x14="http://schemas.microsoft.com/office/spreadsheetml/2009/9/main" uri="{B025F937-C7B1-47D3-B67F-A62EFF666E3E}">
          <x14:id>{DA830B89-A37C-466D-A108-40174AC291DC}</x14:id>
        </ext>
      </extLst>
    </cfRule>
  </conditionalFormatting>
  <conditionalFormatting sqref="Y11 Y17 Y14 Y20">
    <cfRule type="dataBar" priority="247">
      <dataBar>
        <cfvo type="min"/>
        <cfvo type="max"/>
        <color rgb="FFD6007B"/>
      </dataBar>
      <extLst>
        <ext xmlns:x14="http://schemas.microsoft.com/office/spreadsheetml/2009/9/main" uri="{B025F937-C7B1-47D3-B67F-A62EFF666E3E}">
          <x14:id>{8336BA26-DEBC-4D8F-BE50-56644F8EC993}</x14:id>
        </ext>
      </extLst>
    </cfRule>
  </conditionalFormatting>
  <conditionalFormatting sqref="Y12:Y13">
    <cfRule type="dataBar" priority="159">
      <dataBar>
        <cfvo type="min"/>
        <cfvo type="max"/>
        <color rgb="FFD6007B"/>
      </dataBar>
      <extLst>
        <ext xmlns:x14="http://schemas.microsoft.com/office/spreadsheetml/2009/9/main" uri="{B025F937-C7B1-47D3-B67F-A62EFF666E3E}">
          <x14:id>{817828FE-3749-4E00-B57E-AF4FAAF9B8E3}</x14:id>
        </ext>
      </extLst>
    </cfRule>
  </conditionalFormatting>
  <conditionalFormatting sqref="Y15:Y16">
    <cfRule type="dataBar" priority="158">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8:Y19">
    <cfRule type="dataBar" priority="157">
      <dataBar>
        <cfvo type="min"/>
        <cfvo type="max"/>
        <color rgb="FFD6007B"/>
      </dataBar>
      <extLst>
        <ext xmlns:x14="http://schemas.microsoft.com/office/spreadsheetml/2009/9/main" uri="{B025F937-C7B1-47D3-B67F-A62EFF666E3E}">
          <x14:id>{F1E29D47-71B3-4740-BD04-8FDD81438A71}</x14:id>
        </ext>
      </extLst>
    </cfRule>
  </conditionalFormatting>
  <conditionalFormatting sqref="Y21:Y22">
    <cfRule type="dataBar" priority="156">
      <dataBar>
        <cfvo type="min"/>
        <cfvo type="max"/>
        <color rgb="FFD6007B"/>
      </dataBar>
      <extLst>
        <ext xmlns:x14="http://schemas.microsoft.com/office/spreadsheetml/2009/9/main" uri="{B025F937-C7B1-47D3-B67F-A62EFF666E3E}">
          <x14:id>{B7F9B25E-6F94-41BD-AF40-DC0FFB22C8AF}</x14:id>
        </ext>
      </extLst>
    </cfRule>
  </conditionalFormatting>
  <conditionalFormatting sqref="Y24:Y25">
    <cfRule type="dataBar" priority="56">
      <dataBar>
        <cfvo type="min"/>
        <cfvo type="max"/>
        <color rgb="FFD6007B"/>
      </dataBar>
      <extLst>
        <ext xmlns:x14="http://schemas.microsoft.com/office/spreadsheetml/2009/9/main" uri="{B025F937-C7B1-47D3-B67F-A62EFF666E3E}">
          <x14:id>{C4BD5C94-E7C2-497F-A0FB-91DA90727CC0}</x14:id>
        </ext>
      </extLst>
    </cfRule>
    <cfRule type="dataBar" priority="82">
      <dataBar>
        <cfvo type="min"/>
        <cfvo type="max"/>
        <color rgb="FFD6007B"/>
      </dataBar>
      <extLst>
        <ext xmlns:x14="http://schemas.microsoft.com/office/spreadsheetml/2009/9/main" uri="{B025F937-C7B1-47D3-B67F-A62EFF666E3E}">
          <x14:id>{48584DE0-0999-4862-93F0-F8A758312013}</x14:id>
        </ext>
      </extLst>
    </cfRule>
  </conditionalFormatting>
  <conditionalFormatting sqref="AA9:AA10">
    <cfRule type="dataBar" priority="243">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242">
      <dataBar>
        <cfvo type="min"/>
        <cfvo type="max"/>
        <color rgb="FFD6007B"/>
      </dataBar>
      <extLst>
        <ext xmlns:x14="http://schemas.microsoft.com/office/spreadsheetml/2009/9/main" uri="{B025F937-C7B1-47D3-B67F-A62EFF666E3E}">
          <x14:id>{A1A72BCD-57CF-4247-A838-5F154D4AF77F}</x14:id>
        </ext>
      </extLst>
    </cfRule>
  </conditionalFormatting>
  <conditionalFormatting sqref="AA11 AA17 AA14 AA20">
    <cfRule type="dataBar" priority="244">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12:AA13">
    <cfRule type="dataBar" priority="155">
      <dataBar>
        <cfvo type="min"/>
        <cfvo type="max"/>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154">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8:AA19">
    <cfRule type="dataBar" priority="153">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152">
      <dataBar>
        <cfvo type="min"/>
        <cfvo type="max"/>
        <color rgb="FFD6007B"/>
      </dataBar>
      <extLst>
        <ext xmlns:x14="http://schemas.microsoft.com/office/spreadsheetml/2009/9/main" uri="{B025F937-C7B1-47D3-B67F-A62EFF666E3E}">
          <x14:id>{55571774-0994-45BD-97C6-AF301ECB143F}</x14:id>
        </ext>
      </extLst>
    </cfRule>
  </conditionalFormatting>
  <conditionalFormatting sqref="AA24:AA25">
    <cfRule type="dataBar" priority="55">
      <dataBar>
        <cfvo type="min"/>
        <cfvo type="max"/>
        <color rgb="FFD6007B"/>
      </dataBar>
      <extLst>
        <ext xmlns:x14="http://schemas.microsoft.com/office/spreadsheetml/2009/9/main" uri="{B025F937-C7B1-47D3-B67F-A62EFF666E3E}">
          <x14:id>{2D9E4EF4-69CA-4BFF-A4B8-F642372D5A0B}</x14:id>
        </ext>
      </extLst>
    </cfRule>
    <cfRule type="dataBar" priority="81">
      <dataBar>
        <cfvo type="min"/>
        <cfvo type="max"/>
        <color rgb="FFD6007B"/>
      </dataBar>
      <extLst>
        <ext xmlns:x14="http://schemas.microsoft.com/office/spreadsheetml/2009/9/main" uri="{B025F937-C7B1-47D3-B67F-A62EFF666E3E}">
          <x14:id>{A2DFFA5E-8808-459D-997B-754A069228EB}</x14:id>
        </ext>
      </extLst>
    </cfRule>
  </conditionalFormatting>
  <conditionalFormatting sqref="AC9:AC10">
    <cfRule type="dataBar" priority="240">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239">
      <dataBar>
        <cfvo type="min"/>
        <cfvo type="max"/>
        <color rgb="FFD6007B"/>
      </dataBar>
      <extLst>
        <ext xmlns:x14="http://schemas.microsoft.com/office/spreadsheetml/2009/9/main" uri="{B025F937-C7B1-47D3-B67F-A62EFF666E3E}">
          <x14:id>{196592F9-7D23-44E9-9825-0FD6198BFEA8}</x14:id>
        </ext>
      </extLst>
    </cfRule>
  </conditionalFormatting>
  <conditionalFormatting sqref="AC12:AC13">
    <cfRule type="dataBar" priority="151">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150">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1 AC17 AC14 AC20">
    <cfRule type="dataBar" priority="241">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18:AC19">
    <cfRule type="dataBar" priority="149">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148">
      <dataBar>
        <cfvo type="min"/>
        <cfvo type="max"/>
        <color rgb="FFD6007B"/>
      </dataBar>
      <extLst>
        <ext xmlns:x14="http://schemas.microsoft.com/office/spreadsheetml/2009/9/main" uri="{B025F937-C7B1-47D3-B67F-A62EFF666E3E}">
          <x14:id>{07E95C8E-19D3-4D83-B043-10A81F468106}</x14:id>
        </ext>
      </extLst>
    </cfRule>
  </conditionalFormatting>
  <conditionalFormatting sqref="AC24:AC25">
    <cfRule type="dataBar" priority="54">
      <dataBar>
        <cfvo type="min"/>
        <cfvo type="max"/>
        <color rgb="FFD6007B"/>
      </dataBar>
      <extLst>
        <ext xmlns:x14="http://schemas.microsoft.com/office/spreadsheetml/2009/9/main" uri="{B025F937-C7B1-47D3-B67F-A62EFF666E3E}">
          <x14:id>{05F524E3-2E55-418F-AC6D-3A636C2162B0}</x14:id>
        </ext>
      </extLst>
    </cfRule>
    <cfRule type="dataBar" priority="80">
      <dataBar>
        <cfvo type="min"/>
        <cfvo type="max"/>
        <color rgb="FFD6007B"/>
      </dataBar>
      <extLst>
        <ext xmlns:x14="http://schemas.microsoft.com/office/spreadsheetml/2009/9/main" uri="{B025F937-C7B1-47D3-B67F-A62EFF666E3E}">
          <x14:id>{8723A31E-9C25-46AE-9B80-9B81C8CAC913}</x14:id>
        </ext>
      </extLst>
    </cfRule>
  </conditionalFormatting>
  <conditionalFormatting sqref="AE9:AE10">
    <cfRule type="dataBar" priority="237">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236">
      <dataBar>
        <cfvo type="min"/>
        <cfvo type="max"/>
        <color rgb="FFD6007B"/>
      </dataBar>
      <extLst>
        <ext xmlns:x14="http://schemas.microsoft.com/office/spreadsheetml/2009/9/main" uri="{B025F937-C7B1-47D3-B67F-A62EFF666E3E}">
          <x14:id>{A4F56155-99D8-48AF-996A-9D0A24838100}</x14:id>
        </ext>
      </extLst>
    </cfRule>
  </conditionalFormatting>
  <conditionalFormatting sqref="AE12:AE13">
    <cfRule type="dataBar" priority="147">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146">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7 AE11 AE14 AE20">
    <cfRule type="dataBar" priority="238">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18:AE19">
    <cfRule type="dataBar" priority="145">
      <dataBar>
        <cfvo type="min"/>
        <cfvo type="max"/>
        <color rgb="FFD6007B"/>
      </dataBar>
      <extLst>
        <ext xmlns:x14="http://schemas.microsoft.com/office/spreadsheetml/2009/9/main" uri="{B025F937-C7B1-47D3-B67F-A62EFF666E3E}">
          <x14:id>{ED6FA199-7F64-4297-9DAE-2BB2DCD9A86A}</x14:id>
        </ext>
      </extLst>
    </cfRule>
  </conditionalFormatting>
  <conditionalFormatting sqref="AE21:AE22">
    <cfRule type="dataBar" priority="144">
      <dataBar>
        <cfvo type="min"/>
        <cfvo type="max"/>
        <color rgb="FFD6007B"/>
      </dataBar>
      <extLst>
        <ext xmlns:x14="http://schemas.microsoft.com/office/spreadsheetml/2009/9/main" uri="{B025F937-C7B1-47D3-B67F-A62EFF666E3E}">
          <x14:id>{3D99379C-A33C-41D1-84D8-13D4348636E8}</x14:id>
        </ext>
      </extLst>
    </cfRule>
  </conditionalFormatting>
  <conditionalFormatting sqref="AG9:AG10">
    <cfRule type="dataBar" priority="234">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233">
      <dataBar>
        <cfvo type="min"/>
        <cfvo type="max"/>
        <color rgb="FFD6007B"/>
      </dataBar>
      <extLst>
        <ext xmlns:x14="http://schemas.microsoft.com/office/spreadsheetml/2009/9/main" uri="{B025F937-C7B1-47D3-B67F-A62EFF666E3E}">
          <x14:id>{0CD05BDE-9339-4347-BA15-5CF6135E815B}</x14:id>
        </ext>
      </extLst>
    </cfRule>
  </conditionalFormatting>
  <conditionalFormatting sqref="AG11 AG17 AG14 AG20">
    <cfRule type="dataBar" priority="235">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12:AG13">
    <cfRule type="dataBar" priority="143">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142">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8:AG19">
    <cfRule type="dataBar" priority="141">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140">
      <dataBar>
        <cfvo type="min"/>
        <cfvo type="max"/>
        <color rgb="FFD6007B"/>
      </dataBar>
      <extLst>
        <ext xmlns:x14="http://schemas.microsoft.com/office/spreadsheetml/2009/9/main" uri="{B025F937-C7B1-47D3-B67F-A62EFF666E3E}">
          <x14:id>{36F097CA-95EE-4A5A-A070-37D669327219}</x14:id>
        </ext>
      </extLst>
    </cfRule>
  </conditionalFormatting>
  <conditionalFormatting sqref="AG24:AG25">
    <cfRule type="dataBar" priority="52">
      <dataBar>
        <cfvo type="min"/>
        <cfvo type="max"/>
        <color rgb="FFD6007B"/>
      </dataBar>
      <extLst>
        <ext xmlns:x14="http://schemas.microsoft.com/office/spreadsheetml/2009/9/main" uri="{B025F937-C7B1-47D3-B67F-A62EFF666E3E}">
          <x14:id>{7490C91D-4DE2-4C98-81E6-CE2F880B3BBD}</x14:id>
        </ext>
      </extLst>
    </cfRule>
    <cfRule type="dataBar" priority="78">
      <dataBar>
        <cfvo type="min"/>
        <cfvo type="max"/>
        <color rgb="FFD6007B"/>
      </dataBar>
      <extLst>
        <ext xmlns:x14="http://schemas.microsoft.com/office/spreadsheetml/2009/9/main" uri="{B025F937-C7B1-47D3-B67F-A62EFF666E3E}">
          <x14:id>{B90CB104-54BA-4F1B-9C4A-DD0A38A7C72D}</x14:id>
        </ext>
      </extLst>
    </cfRule>
  </conditionalFormatting>
  <conditionalFormatting sqref="AI9:AI10">
    <cfRule type="dataBar" priority="231">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22">
    <cfRule type="dataBar" priority="230">
      <dataBar>
        <cfvo type="min"/>
        <cfvo type="max"/>
        <color rgb="FFD6007B"/>
      </dataBar>
      <extLst>
        <ext xmlns:x14="http://schemas.microsoft.com/office/spreadsheetml/2009/9/main" uri="{B025F937-C7B1-47D3-B67F-A62EFF666E3E}">
          <x14:id>{A9CEA6AD-2AEF-4B09-B19B-265D19304178}</x14:id>
        </ext>
      </extLst>
    </cfRule>
  </conditionalFormatting>
  <conditionalFormatting sqref="AI12:AI13">
    <cfRule type="dataBar" priority="139">
      <dataBar>
        <cfvo type="min"/>
        <cfvo type="max"/>
        <color rgb="FFD6007B"/>
      </dataBar>
      <extLst>
        <ext xmlns:x14="http://schemas.microsoft.com/office/spreadsheetml/2009/9/main" uri="{B025F937-C7B1-47D3-B67F-A62EFF666E3E}">
          <x14:id>{2C4545D6-E82A-4EAE-84AF-3A0F855B64A3}</x14:id>
        </ext>
      </extLst>
    </cfRule>
  </conditionalFormatting>
  <conditionalFormatting sqref="AI15:AI16">
    <cfRule type="dataBar" priority="138">
      <dataBar>
        <cfvo type="min"/>
        <cfvo type="max"/>
        <color rgb="FFD6007B"/>
      </dataBar>
      <extLst>
        <ext xmlns:x14="http://schemas.microsoft.com/office/spreadsheetml/2009/9/main" uri="{B025F937-C7B1-47D3-B67F-A62EFF666E3E}">
          <x14:id>{5B143D5C-4E32-427E-9958-3E3143A68016}</x14:id>
        </ext>
      </extLst>
    </cfRule>
  </conditionalFormatting>
  <conditionalFormatting sqref="AI11 AI17 AI14 AI20">
    <cfRule type="dataBar" priority="232">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18:AI19">
    <cfRule type="dataBar" priority="137">
      <dataBar>
        <cfvo type="min"/>
        <cfvo type="max"/>
        <color rgb="FFD6007B"/>
      </dataBar>
      <extLst>
        <ext xmlns:x14="http://schemas.microsoft.com/office/spreadsheetml/2009/9/main" uri="{B025F937-C7B1-47D3-B67F-A62EFF666E3E}">
          <x14:id>{2C432757-79EC-4845-AACC-940AC11F4973}</x14:id>
        </ext>
      </extLst>
    </cfRule>
  </conditionalFormatting>
  <conditionalFormatting sqref="AI21:AI22">
    <cfRule type="dataBar" priority="136">
      <dataBar>
        <cfvo type="min"/>
        <cfvo type="max"/>
        <color rgb="FFD6007B"/>
      </dataBar>
      <extLst>
        <ext xmlns:x14="http://schemas.microsoft.com/office/spreadsheetml/2009/9/main" uri="{B025F937-C7B1-47D3-B67F-A62EFF666E3E}">
          <x14:id>{D3F9A2BF-61BF-4131-83A2-A89760DCD14A}</x14:id>
        </ext>
      </extLst>
    </cfRule>
  </conditionalFormatting>
  <conditionalFormatting sqref="AI24:AI25">
    <cfRule type="dataBar" priority="51">
      <dataBar>
        <cfvo type="min"/>
        <cfvo type="max"/>
        <color rgb="FFD6007B"/>
      </dataBar>
      <extLst>
        <ext xmlns:x14="http://schemas.microsoft.com/office/spreadsheetml/2009/9/main" uri="{B025F937-C7B1-47D3-B67F-A62EFF666E3E}">
          <x14:id>{A342599A-22DD-4497-9E89-E7A9468C6E98}</x14:id>
        </ext>
      </extLst>
    </cfRule>
    <cfRule type="dataBar" priority="77">
      <dataBar>
        <cfvo type="min"/>
        <cfvo type="max"/>
        <color rgb="FFD6007B"/>
      </dataBar>
      <extLst>
        <ext xmlns:x14="http://schemas.microsoft.com/office/spreadsheetml/2009/9/main" uri="{B025F937-C7B1-47D3-B67F-A62EFF666E3E}">
          <x14:id>{6D18AEE4-7E7D-4C37-B76D-52ABFBC1291E}</x14:id>
        </ext>
      </extLst>
    </cfRule>
  </conditionalFormatting>
  <conditionalFormatting sqref="AK9:AK10">
    <cfRule type="dataBar" priority="228">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2">
    <cfRule type="dataBar" priority="227">
      <dataBar>
        <cfvo type="min"/>
        <cfvo type="max"/>
        <color rgb="FFD6007B"/>
      </dataBar>
      <extLst>
        <ext xmlns:x14="http://schemas.microsoft.com/office/spreadsheetml/2009/9/main" uri="{B025F937-C7B1-47D3-B67F-A62EFF666E3E}">
          <x14:id>{8EF6751E-AA00-41A4-AEA9-574C1C20CFAD}</x14:id>
        </ext>
      </extLst>
    </cfRule>
  </conditionalFormatting>
  <conditionalFormatting sqref="AK11 AK17 AK14 AK20">
    <cfRule type="dataBar" priority="229">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12:AK13">
    <cfRule type="dataBar" priority="135">
      <dataBar>
        <cfvo type="min"/>
        <cfvo type="max"/>
        <color rgb="FFD6007B"/>
      </dataBar>
      <extLst>
        <ext xmlns:x14="http://schemas.microsoft.com/office/spreadsheetml/2009/9/main" uri="{B025F937-C7B1-47D3-B67F-A62EFF666E3E}">
          <x14:id>{690D4259-0A9B-46DB-B1A4-566DEB292754}</x14:id>
        </ext>
      </extLst>
    </cfRule>
  </conditionalFormatting>
  <conditionalFormatting sqref="AK15:AK16">
    <cfRule type="dataBar" priority="134">
      <dataBar>
        <cfvo type="min"/>
        <cfvo type="max"/>
        <color rgb="FFD6007B"/>
      </dataBar>
      <extLst>
        <ext xmlns:x14="http://schemas.microsoft.com/office/spreadsheetml/2009/9/main" uri="{B025F937-C7B1-47D3-B67F-A62EFF666E3E}">
          <x14:id>{946D8CEC-E74D-4FD6-9A5F-1A1EAC049489}</x14:id>
        </ext>
      </extLst>
    </cfRule>
  </conditionalFormatting>
  <conditionalFormatting sqref="AK18:AK19">
    <cfRule type="dataBar" priority="133">
      <dataBar>
        <cfvo type="min"/>
        <cfvo type="max"/>
        <color rgb="FFD6007B"/>
      </dataBar>
      <extLst>
        <ext xmlns:x14="http://schemas.microsoft.com/office/spreadsheetml/2009/9/main" uri="{B025F937-C7B1-47D3-B67F-A62EFF666E3E}">
          <x14:id>{D5330001-628D-403F-88DE-810555365EF4}</x14:id>
        </ext>
      </extLst>
    </cfRule>
  </conditionalFormatting>
  <conditionalFormatting sqref="AK21:AK22">
    <cfRule type="dataBar" priority="132">
      <dataBar>
        <cfvo type="min"/>
        <cfvo type="max"/>
        <color rgb="FFD6007B"/>
      </dataBar>
      <extLst>
        <ext xmlns:x14="http://schemas.microsoft.com/office/spreadsheetml/2009/9/main" uri="{B025F937-C7B1-47D3-B67F-A62EFF666E3E}">
          <x14:id>{8F148A06-A6AB-439E-98BD-D88646A60B38}</x14:id>
        </ext>
      </extLst>
    </cfRule>
  </conditionalFormatting>
  <conditionalFormatting sqref="AK24:AK25">
    <cfRule type="dataBar" priority="50">
      <dataBar>
        <cfvo type="min"/>
        <cfvo type="max"/>
        <color rgb="FFD6007B"/>
      </dataBar>
      <extLst>
        <ext xmlns:x14="http://schemas.microsoft.com/office/spreadsheetml/2009/9/main" uri="{B025F937-C7B1-47D3-B67F-A62EFF666E3E}">
          <x14:id>{622EF46D-7FEE-4118-A2EF-9715D210BE9E}</x14:id>
        </ext>
      </extLst>
    </cfRule>
    <cfRule type="dataBar" priority="76">
      <dataBar>
        <cfvo type="min"/>
        <cfvo type="max"/>
        <color rgb="FFD6007B"/>
      </dataBar>
      <extLst>
        <ext xmlns:x14="http://schemas.microsoft.com/office/spreadsheetml/2009/9/main" uri="{B025F937-C7B1-47D3-B67F-A62EFF666E3E}">
          <x14:id>{FE94E49E-47C6-45FC-AC17-63ED1701B7F8}</x14:id>
        </ext>
      </extLst>
    </cfRule>
  </conditionalFormatting>
  <conditionalFormatting sqref="AM9:AM10">
    <cfRule type="dataBar" priority="225">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224">
      <dataBar>
        <cfvo type="min"/>
        <cfvo type="max"/>
        <color rgb="FFD6007B"/>
      </dataBar>
      <extLst>
        <ext xmlns:x14="http://schemas.microsoft.com/office/spreadsheetml/2009/9/main" uri="{B025F937-C7B1-47D3-B67F-A62EFF666E3E}">
          <x14:id>{B43EA0C5-34BE-4814-8C5A-10A76AE8E19A}</x14:id>
        </ext>
      </extLst>
    </cfRule>
  </conditionalFormatting>
  <conditionalFormatting sqref="AM17 AM11 AM14 AM20">
    <cfRule type="dataBar" priority="226">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12:AM13">
    <cfRule type="dataBar" priority="131">
      <dataBar>
        <cfvo type="min"/>
        <cfvo type="max"/>
        <color rgb="FFD6007B"/>
      </dataBar>
      <extLst>
        <ext xmlns:x14="http://schemas.microsoft.com/office/spreadsheetml/2009/9/main" uri="{B025F937-C7B1-47D3-B67F-A62EFF666E3E}">
          <x14:id>{5B7E278F-86E1-489A-AD7E-FEA5250C47E9}</x14:id>
        </ext>
      </extLst>
    </cfRule>
  </conditionalFormatting>
  <conditionalFormatting sqref="AM15:AM16">
    <cfRule type="dataBar" priority="130">
      <dataBar>
        <cfvo type="min"/>
        <cfvo type="max"/>
        <color rgb="FFD6007B"/>
      </dataBar>
      <extLst>
        <ext xmlns:x14="http://schemas.microsoft.com/office/spreadsheetml/2009/9/main" uri="{B025F937-C7B1-47D3-B67F-A62EFF666E3E}">
          <x14:id>{967CA429-6880-4D2D-BCD2-4730FC020DA7}</x14:id>
        </ext>
      </extLst>
    </cfRule>
  </conditionalFormatting>
  <conditionalFormatting sqref="AM18:AM19">
    <cfRule type="dataBar" priority="129">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128">
      <dataBar>
        <cfvo type="min"/>
        <cfvo type="max"/>
        <color rgb="FFD6007B"/>
      </dataBar>
      <extLst>
        <ext xmlns:x14="http://schemas.microsoft.com/office/spreadsheetml/2009/9/main" uri="{B025F937-C7B1-47D3-B67F-A62EFF666E3E}">
          <x14:id>{AA369BA3-2A9A-4CA9-BED2-C2DBC6CB962D}</x14:id>
        </ext>
      </extLst>
    </cfRule>
  </conditionalFormatting>
  <conditionalFormatting sqref="AM24:AM25">
    <cfRule type="dataBar" priority="49">
      <dataBar>
        <cfvo type="min"/>
        <cfvo type="max"/>
        <color rgb="FFD6007B"/>
      </dataBar>
      <extLst>
        <ext xmlns:x14="http://schemas.microsoft.com/office/spreadsheetml/2009/9/main" uri="{B025F937-C7B1-47D3-B67F-A62EFF666E3E}">
          <x14:id>{6EA8ADB7-2B27-43E0-8189-2A83FA7026FE}</x14:id>
        </ext>
      </extLst>
    </cfRule>
    <cfRule type="dataBar" priority="75">
      <dataBar>
        <cfvo type="min"/>
        <cfvo type="max"/>
        <color rgb="FFD6007B"/>
      </dataBar>
      <extLst>
        <ext xmlns:x14="http://schemas.microsoft.com/office/spreadsheetml/2009/9/main" uri="{B025F937-C7B1-47D3-B67F-A62EFF666E3E}">
          <x14:id>{83F57F8A-C764-4F3B-87C2-825B5DC2F51B}</x14:id>
        </ext>
      </extLst>
    </cfRule>
  </conditionalFormatting>
  <conditionalFormatting sqref="AO9:AO10">
    <cfRule type="dataBar" priority="222">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221">
      <dataBar>
        <cfvo type="min"/>
        <cfvo type="max"/>
        <color rgb="FFD6007B"/>
      </dataBar>
      <extLst>
        <ext xmlns:x14="http://schemas.microsoft.com/office/spreadsheetml/2009/9/main" uri="{B025F937-C7B1-47D3-B67F-A62EFF666E3E}">
          <x14:id>{80EDC499-D08B-417F-97DD-99ABDE553780}</x14:id>
        </ext>
      </extLst>
    </cfRule>
  </conditionalFormatting>
  <conditionalFormatting sqref="AO11 AO17 AO14 AO20">
    <cfRule type="dataBar" priority="223">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12:AO13">
    <cfRule type="dataBar" priority="127">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126">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8:AO19">
    <cfRule type="dataBar" priority="125">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124">
      <dataBar>
        <cfvo type="min"/>
        <cfvo type="max"/>
        <color rgb="FFD6007B"/>
      </dataBar>
      <extLst>
        <ext xmlns:x14="http://schemas.microsoft.com/office/spreadsheetml/2009/9/main" uri="{B025F937-C7B1-47D3-B67F-A62EFF666E3E}">
          <x14:id>{62340D85-ECAC-43D4-8140-6D1567D5437D}</x14:id>
        </ext>
      </extLst>
    </cfRule>
  </conditionalFormatting>
  <conditionalFormatting sqref="AO24:AO25">
    <cfRule type="dataBar" priority="48">
      <dataBar>
        <cfvo type="min"/>
        <cfvo type="max"/>
        <color rgb="FFD6007B"/>
      </dataBar>
      <extLst>
        <ext xmlns:x14="http://schemas.microsoft.com/office/spreadsheetml/2009/9/main" uri="{B025F937-C7B1-47D3-B67F-A62EFF666E3E}">
          <x14:id>{83B91CD0-8D61-4783-9B4F-D2E29DD1AB17}</x14:id>
        </ext>
      </extLst>
    </cfRule>
    <cfRule type="dataBar" priority="74">
      <dataBar>
        <cfvo type="min"/>
        <cfvo type="max"/>
        <color rgb="FFD6007B"/>
      </dataBar>
      <extLst>
        <ext xmlns:x14="http://schemas.microsoft.com/office/spreadsheetml/2009/9/main" uri="{B025F937-C7B1-47D3-B67F-A62EFF666E3E}">
          <x14:id>{A819EA3B-1B56-411A-8C78-D28B91AD60DB}</x14:id>
        </ext>
      </extLst>
    </cfRule>
  </conditionalFormatting>
  <conditionalFormatting sqref="AQ9:AQ10">
    <cfRule type="dataBar" priority="219">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218">
      <dataBar>
        <cfvo type="min"/>
        <cfvo type="max"/>
        <color rgb="FFD6007B"/>
      </dataBar>
      <extLst>
        <ext xmlns:x14="http://schemas.microsoft.com/office/spreadsheetml/2009/9/main" uri="{B025F937-C7B1-47D3-B67F-A62EFF666E3E}">
          <x14:id>{E08C7CAB-EA0A-48EC-9A07-7E97700AE719}</x14:id>
        </ext>
      </extLst>
    </cfRule>
  </conditionalFormatting>
  <conditionalFormatting sqref="AQ17 AQ11 AQ14 AQ20">
    <cfRule type="dataBar" priority="220">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12:AQ13">
    <cfRule type="dataBar" priority="123">
      <dataBar>
        <cfvo type="min"/>
        <cfvo type="max"/>
        <color rgb="FFD6007B"/>
      </dataBar>
      <extLst>
        <ext xmlns:x14="http://schemas.microsoft.com/office/spreadsheetml/2009/9/main" uri="{B025F937-C7B1-47D3-B67F-A62EFF666E3E}">
          <x14:id>{E35C64EC-05B9-4C2F-8B80-4E76662D0886}</x14:id>
        </ext>
      </extLst>
    </cfRule>
  </conditionalFormatting>
  <conditionalFormatting sqref="AQ15:AQ16">
    <cfRule type="dataBar" priority="122">
      <dataBar>
        <cfvo type="min"/>
        <cfvo type="max"/>
        <color rgb="FFD6007B"/>
      </dataBar>
      <extLst>
        <ext xmlns:x14="http://schemas.microsoft.com/office/spreadsheetml/2009/9/main" uri="{B025F937-C7B1-47D3-B67F-A62EFF666E3E}">
          <x14:id>{A0399892-C8F7-491B-933C-AE4BE56BF605}</x14:id>
        </ext>
      </extLst>
    </cfRule>
  </conditionalFormatting>
  <conditionalFormatting sqref="AQ18:AQ19">
    <cfRule type="dataBar" priority="121">
      <dataBar>
        <cfvo type="min"/>
        <cfvo type="max"/>
        <color rgb="FFD6007B"/>
      </dataBar>
      <extLst>
        <ext xmlns:x14="http://schemas.microsoft.com/office/spreadsheetml/2009/9/main" uri="{B025F937-C7B1-47D3-B67F-A62EFF666E3E}">
          <x14:id>{617F7C01-8248-42E2-9C7A-62F85401F1FF}</x14:id>
        </ext>
      </extLst>
    </cfRule>
  </conditionalFormatting>
  <conditionalFormatting sqref="AQ21:AQ22">
    <cfRule type="dataBar" priority="120">
      <dataBar>
        <cfvo type="min"/>
        <cfvo type="max"/>
        <color rgb="FFD6007B"/>
      </dataBar>
      <extLst>
        <ext xmlns:x14="http://schemas.microsoft.com/office/spreadsheetml/2009/9/main" uri="{B025F937-C7B1-47D3-B67F-A62EFF666E3E}">
          <x14:id>{88D8ACA2-F1B0-4DAB-AF22-B353F1F73988}</x14:id>
        </ext>
      </extLst>
    </cfRule>
  </conditionalFormatting>
  <conditionalFormatting sqref="AS9:AS10">
    <cfRule type="dataBar" priority="216">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2">
    <cfRule type="dataBar" priority="215">
      <dataBar>
        <cfvo type="min"/>
        <cfvo type="max"/>
        <color rgb="FFD6007B"/>
      </dataBar>
      <extLst>
        <ext xmlns:x14="http://schemas.microsoft.com/office/spreadsheetml/2009/9/main" uri="{B025F937-C7B1-47D3-B67F-A62EFF666E3E}">
          <x14:id>{9B2B80E6-BDD6-4526-BAFB-9D41692B2480}</x14:id>
        </ext>
      </extLst>
    </cfRule>
  </conditionalFormatting>
  <conditionalFormatting sqref="AS17 AS11 AS14 AS20">
    <cfRule type="dataBar" priority="217">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12:AS13">
    <cfRule type="dataBar" priority="119">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118">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8:AS19">
    <cfRule type="dataBar" priority="117">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116">
      <dataBar>
        <cfvo type="min"/>
        <cfvo type="max"/>
        <color rgb="FFD6007B"/>
      </dataBar>
      <extLst>
        <ext xmlns:x14="http://schemas.microsoft.com/office/spreadsheetml/2009/9/main" uri="{B025F937-C7B1-47D3-B67F-A62EFF666E3E}">
          <x14:id>{5EE27D0D-0D56-42B6-BAF0-ADA1D1F8B5CC}</x14:id>
        </ext>
      </extLst>
    </cfRule>
  </conditionalFormatting>
  <conditionalFormatting sqref="AS24:AS25">
    <cfRule type="dataBar" priority="46">
      <dataBar>
        <cfvo type="min"/>
        <cfvo type="max"/>
        <color rgb="FFD6007B"/>
      </dataBar>
      <extLst>
        <ext xmlns:x14="http://schemas.microsoft.com/office/spreadsheetml/2009/9/main" uri="{B025F937-C7B1-47D3-B67F-A62EFF666E3E}">
          <x14:id>{1E5D9A6E-25A8-40C7-87AF-C9CE88163145}</x14:id>
        </ext>
      </extLst>
    </cfRule>
    <cfRule type="dataBar" priority="72">
      <dataBar>
        <cfvo type="min"/>
        <cfvo type="max"/>
        <color rgb="FFD6007B"/>
      </dataBar>
      <extLst>
        <ext xmlns:x14="http://schemas.microsoft.com/office/spreadsheetml/2009/9/main" uri="{B025F937-C7B1-47D3-B67F-A62EFF666E3E}">
          <x14:id>{95BE9508-3C47-4CC8-B50A-845B551D89C3}</x14:id>
        </ext>
      </extLst>
    </cfRule>
  </conditionalFormatting>
  <conditionalFormatting sqref="AU9:AU10">
    <cfRule type="dataBar" priority="213">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212">
      <dataBar>
        <cfvo type="min"/>
        <cfvo type="max"/>
        <color rgb="FFD6007B"/>
      </dataBar>
      <extLst>
        <ext xmlns:x14="http://schemas.microsoft.com/office/spreadsheetml/2009/9/main" uri="{B025F937-C7B1-47D3-B67F-A62EFF666E3E}">
          <x14:id>{529CE80A-A1C2-4D3F-A64D-9AC184D583C6}</x14:id>
        </ext>
      </extLst>
    </cfRule>
  </conditionalFormatting>
  <conditionalFormatting sqref="AU11 AU17 AU14 AU20">
    <cfRule type="dataBar" priority="214">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12:AU13">
    <cfRule type="dataBar" priority="115">
      <dataBar>
        <cfvo type="min"/>
        <cfvo type="max"/>
        <color rgb="FFD6007B"/>
      </dataBar>
      <extLst>
        <ext xmlns:x14="http://schemas.microsoft.com/office/spreadsheetml/2009/9/main" uri="{B025F937-C7B1-47D3-B67F-A62EFF666E3E}">
          <x14:id>{CD252D28-DEAA-4C2B-A3A1-06B36B3F1E65}</x14:id>
        </ext>
      </extLst>
    </cfRule>
  </conditionalFormatting>
  <conditionalFormatting sqref="AU15:AU16">
    <cfRule type="dataBar" priority="114">
      <dataBar>
        <cfvo type="min"/>
        <cfvo type="max"/>
        <color rgb="FFD6007B"/>
      </dataBar>
      <extLst>
        <ext xmlns:x14="http://schemas.microsoft.com/office/spreadsheetml/2009/9/main" uri="{B025F937-C7B1-47D3-B67F-A62EFF666E3E}">
          <x14:id>{7A2291FF-FF53-422D-9969-D82C4639C77C}</x14:id>
        </ext>
      </extLst>
    </cfRule>
  </conditionalFormatting>
  <conditionalFormatting sqref="AU18:AU19">
    <cfRule type="dataBar" priority="113">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112">
      <dataBar>
        <cfvo type="min"/>
        <cfvo type="max"/>
        <color rgb="FFD6007B"/>
      </dataBar>
      <extLst>
        <ext xmlns:x14="http://schemas.microsoft.com/office/spreadsheetml/2009/9/main" uri="{B025F937-C7B1-47D3-B67F-A62EFF666E3E}">
          <x14:id>{774CF1FF-009E-4415-9888-271A7C26C1E0}</x14:id>
        </ext>
      </extLst>
    </cfRule>
  </conditionalFormatting>
  <conditionalFormatting sqref="AU24:AU25">
    <cfRule type="dataBar" priority="45">
      <dataBar>
        <cfvo type="min"/>
        <cfvo type="max"/>
        <color rgb="FFD6007B"/>
      </dataBar>
      <extLst>
        <ext xmlns:x14="http://schemas.microsoft.com/office/spreadsheetml/2009/9/main" uri="{B025F937-C7B1-47D3-B67F-A62EFF666E3E}">
          <x14:id>{BE869F58-981F-49FB-8B46-1C3A90B01AE0}</x14:id>
        </ext>
      </extLst>
    </cfRule>
    <cfRule type="dataBar" priority="71">
      <dataBar>
        <cfvo type="min"/>
        <cfvo type="max"/>
        <color rgb="FFD6007B"/>
      </dataBar>
      <extLst>
        <ext xmlns:x14="http://schemas.microsoft.com/office/spreadsheetml/2009/9/main" uri="{B025F937-C7B1-47D3-B67F-A62EFF666E3E}">
          <x14:id>{F2FF102E-CCB7-469D-A0F2-AD679C893819}</x14:id>
        </ext>
      </extLst>
    </cfRule>
  </conditionalFormatting>
  <conditionalFormatting sqref="AW9:AW10">
    <cfRule type="dataBar" priority="210">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2">
    <cfRule type="dataBar" priority="209">
      <dataBar>
        <cfvo type="min"/>
        <cfvo type="max"/>
        <color rgb="FFD6007B"/>
      </dataBar>
      <extLst>
        <ext xmlns:x14="http://schemas.microsoft.com/office/spreadsheetml/2009/9/main" uri="{B025F937-C7B1-47D3-B67F-A62EFF666E3E}">
          <x14:id>{B2E3B13F-040F-4FD0-AE99-A4FA1C0B7E67}</x14:id>
        </ext>
      </extLst>
    </cfRule>
  </conditionalFormatting>
  <conditionalFormatting sqref="AW11 AW17 AW14 AW20">
    <cfRule type="dataBar" priority="211">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12:AW13">
    <cfRule type="dataBar" priority="111">
      <dataBar>
        <cfvo type="min"/>
        <cfvo type="max"/>
        <color rgb="FFD6007B"/>
      </dataBar>
      <extLst>
        <ext xmlns:x14="http://schemas.microsoft.com/office/spreadsheetml/2009/9/main" uri="{B025F937-C7B1-47D3-B67F-A62EFF666E3E}">
          <x14:id>{E8427E2B-BE7F-449B-95E9-3B3232D0E408}</x14:id>
        </ext>
      </extLst>
    </cfRule>
  </conditionalFormatting>
  <conditionalFormatting sqref="AW15:AW16">
    <cfRule type="dataBar" priority="110">
      <dataBar>
        <cfvo type="min"/>
        <cfvo type="max"/>
        <color rgb="FFD6007B"/>
      </dataBar>
      <extLst>
        <ext xmlns:x14="http://schemas.microsoft.com/office/spreadsheetml/2009/9/main" uri="{B025F937-C7B1-47D3-B67F-A62EFF666E3E}">
          <x14:id>{0C20E3FA-439B-4FD7-82FC-C2872A07F6B4}</x14:id>
        </ext>
      </extLst>
    </cfRule>
  </conditionalFormatting>
  <conditionalFormatting sqref="AW18:AW19">
    <cfRule type="dataBar" priority="109">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108">
      <dataBar>
        <cfvo type="min"/>
        <cfvo type="max"/>
        <color rgb="FFD6007B"/>
      </dataBar>
      <extLst>
        <ext xmlns:x14="http://schemas.microsoft.com/office/spreadsheetml/2009/9/main" uri="{B025F937-C7B1-47D3-B67F-A62EFF666E3E}">
          <x14:id>{1AE575A0-21B9-469F-9EEA-CF8325ABB05F}</x14:id>
        </ext>
      </extLst>
    </cfRule>
  </conditionalFormatting>
  <conditionalFormatting sqref="AY9:AY10">
    <cfRule type="dataBar" priority="207">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206">
      <dataBar>
        <cfvo type="min"/>
        <cfvo type="max"/>
        <color rgb="FFD6007B"/>
      </dataBar>
      <extLst>
        <ext xmlns:x14="http://schemas.microsoft.com/office/spreadsheetml/2009/9/main" uri="{B025F937-C7B1-47D3-B67F-A62EFF666E3E}">
          <x14:id>{DC034847-C161-4718-85BE-AE5E4BFCCC03}</x14:id>
        </ext>
      </extLst>
    </cfRule>
  </conditionalFormatting>
  <conditionalFormatting sqref="AY17 AY11 AY14 AY20">
    <cfRule type="dataBar" priority="208">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12:AY13">
    <cfRule type="dataBar" priority="107">
      <dataBar>
        <cfvo type="min"/>
        <cfvo type="max"/>
        <color rgb="FFD6007B"/>
      </dataBar>
      <extLst>
        <ext xmlns:x14="http://schemas.microsoft.com/office/spreadsheetml/2009/9/main" uri="{B025F937-C7B1-47D3-B67F-A62EFF666E3E}">
          <x14:id>{69BF0FDD-CE65-4C14-9CE8-0E174B28D480}</x14:id>
        </ext>
      </extLst>
    </cfRule>
  </conditionalFormatting>
  <conditionalFormatting sqref="AY15:AY16">
    <cfRule type="dataBar" priority="106">
      <dataBar>
        <cfvo type="min"/>
        <cfvo type="max"/>
        <color rgb="FFD6007B"/>
      </dataBar>
      <extLst>
        <ext xmlns:x14="http://schemas.microsoft.com/office/spreadsheetml/2009/9/main" uri="{B025F937-C7B1-47D3-B67F-A62EFF666E3E}">
          <x14:id>{A98CDCF6-2B04-4AB3-8BF0-491CABD7214D}</x14:id>
        </ext>
      </extLst>
    </cfRule>
  </conditionalFormatting>
  <conditionalFormatting sqref="AY18:AY19">
    <cfRule type="dataBar" priority="105">
      <dataBar>
        <cfvo type="min"/>
        <cfvo type="max"/>
        <color rgb="FFD6007B"/>
      </dataBar>
      <extLst>
        <ext xmlns:x14="http://schemas.microsoft.com/office/spreadsheetml/2009/9/main" uri="{B025F937-C7B1-47D3-B67F-A62EFF666E3E}">
          <x14:id>{51A18A5E-0FDC-4495-A5FE-8D64AF29B1CC}</x14:id>
        </ext>
      </extLst>
    </cfRule>
  </conditionalFormatting>
  <conditionalFormatting sqref="AY21:AY22">
    <cfRule type="dataBar" priority="104">
      <dataBar>
        <cfvo type="min"/>
        <cfvo type="max"/>
        <color rgb="FFD6007B"/>
      </dataBar>
      <extLst>
        <ext xmlns:x14="http://schemas.microsoft.com/office/spreadsheetml/2009/9/main" uri="{B025F937-C7B1-47D3-B67F-A62EFF666E3E}">
          <x14:id>{53949D0F-1282-42B4-9E02-591EBB04349D}</x14:id>
        </ext>
      </extLst>
    </cfRule>
  </conditionalFormatting>
  <conditionalFormatting sqref="AY24:AY25">
    <cfRule type="dataBar" priority="43">
      <dataBar>
        <cfvo type="min"/>
        <cfvo type="max"/>
        <color rgb="FFD6007B"/>
      </dataBar>
      <extLst>
        <ext xmlns:x14="http://schemas.microsoft.com/office/spreadsheetml/2009/9/main" uri="{B025F937-C7B1-47D3-B67F-A62EFF666E3E}">
          <x14:id>{7753AF45-D9A5-4728-81E6-6E67548C9959}</x14:id>
        </ext>
      </extLst>
    </cfRule>
    <cfRule type="dataBar" priority="69">
      <dataBar>
        <cfvo type="min"/>
        <cfvo type="max"/>
        <color rgb="FFD6007B"/>
      </dataBar>
      <extLst>
        <ext xmlns:x14="http://schemas.microsoft.com/office/spreadsheetml/2009/9/main" uri="{B025F937-C7B1-47D3-B67F-A62EFF666E3E}">
          <x14:id>{5225F87E-BBBA-4E7B-ABDE-F23B3714EA80}</x14:id>
        </ext>
      </extLst>
    </cfRule>
  </conditionalFormatting>
  <conditionalFormatting sqref="BB9:BB10">
    <cfRule type="dataBar" priority="334">
      <dataBar>
        <cfvo type="min"/>
        <cfvo type="max"/>
        <color rgb="FFD6007B"/>
      </dataBar>
      <extLst>
        <ext xmlns:x14="http://schemas.microsoft.com/office/spreadsheetml/2009/9/main" uri="{B025F937-C7B1-47D3-B67F-A62EFF666E3E}">
          <x14:id>{830549AB-A344-4D30-85E2-CAA507113CAD}</x14:id>
        </ext>
      </extLst>
    </cfRule>
    <cfRule type="dataBar" priority="335">
      <dataBar>
        <cfvo type="min"/>
        <cfvo type="max"/>
        <color rgb="FFD6007B"/>
      </dataBar>
      <extLst>
        <ext xmlns:x14="http://schemas.microsoft.com/office/spreadsheetml/2009/9/main" uri="{B025F937-C7B1-47D3-B67F-A62EFF666E3E}">
          <x14:id>{1B1F86B3-8CA4-40B3-8BFA-3ACC9DF3718C}</x14:id>
        </ext>
      </extLst>
    </cfRule>
  </conditionalFormatting>
  <conditionalFormatting sqref="BB12:BB13">
    <cfRule type="dataBar" priority="37">
      <dataBar>
        <cfvo type="min"/>
        <cfvo type="max"/>
        <color rgb="FFD6007B"/>
      </dataBar>
      <extLst>
        <ext xmlns:x14="http://schemas.microsoft.com/office/spreadsheetml/2009/9/main" uri="{B025F937-C7B1-47D3-B67F-A62EFF666E3E}">
          <x14:id>{B96D359B-9FE6-4771-9278-B39213C8D2C9}</x14:id>
        </ext>
      </extLst>
    </cfRule>
    <cfRule type="dataBar" priority="38">
      <dataBar>
        <cfvo type="min"/>
        <cfvo type="max"/>
        <color rgb="FFD6007B"/>
      </dataBar>
      <extLst>
        <ext xmlns:x14="http://schemas.microsoft.com/office/spreadsheetml/2009/9/main" uri="{B025F937-C7B1-47D3-B67F-A62EFF666E3E}">
          <x14:id>{0021A38E-9DF1-4E23-A25A-71256F6BA07E}</x14:id>
        </ext>
      </extLst>
    </cfRule>
  </conditionalFormatting>
  <conditionalFormatting sqref="BB15:BB16">
    <cfRule type="dataBar" priority="35">
      <dataBar>
        <cfvo type="min"/>
        <cfvo type="max"/>
        <color rgb="FFD6007B"/>
      </dataBar>
      <extLst>
        <ext xmlns:x14="http://schemas.microsoft.com/office/spreadsheetml/2009/9/main" uri="{B025F937-C7B1-47D3-B67F-A62EFF666E3E}">
          <x14:id>{1325C64B-438B-4663-8FD1-72B3009348CE}</x14:id>
        </ext>
      </extLst>
    </cfRule>
    <cfRule type="dataBar" priority="36">
      <dataBar>
        <cfvo type="min"/>
        <cfvo type="max"/>
        <color rgb="FFD6007B"/>
      </dataBar>
      <extLst>
        <ext xmlns:x14="http://schemas.microsoft.com/office/spreadsheetml/2009/9/main" uri="{B025F937-C7B1-47D3-B67F-A62EFF666E3E}">
          <x14:id>{BADB59A2-2DE6-477B-948E-01158EE6E4BE}</x14:id>
        </ext>
      </extLst>
    </cfRule>
  </conditionalFormatting>
  <conditionalFormatting sqref="BB18:BB19">
    <cfRule type="dataBar" priority="33">
      <dataBar>
        <cfvo type="min"/>
        <cfvo type="max"/>
        <color rgb="FFD6007B"/>
      </dataBar>
      <extLst>
        <ext xmlns:x14="http://schemas.microsoft.com/office/spreadsheetml/2009/9/main" uri="{B025F937-C7B1-47D3-B67F-A62EFF666E3E}">
          <x14:id>{C653D0AB-75D2-43F2-8935-C0B9E4294FE5}</x14:id>
        </ext>
      </extLst>
    </cfRule>
    <cfRule type="dataBar" priority="34">
      <dataBar>
        <cfvo type="min"/>
        <cfvo type="max"/>
        <color rgb="FFD6007B"/>
      </dataBar>
      <extLst>
        <ext xmlns:x14="http://schemas.microsoft.com/office/spreadsheetml/2009/9/main" uri="{B025F937-C7B1-47D3-B67F-A62EFF666E3E}">
          <x14:id>{14F0723E-34AB-4058-8988-4E6D15699FF7}</x14:id>
        </ext>
      </extLst>
    </cfRule>
  </conditionalFormatting>
  <conditionalFormatting sqref="BB21:BB22">
    <cfRule type="dataBar" priority="31">
      <dataBar>
        <cfvo type="min"/>
        <cfvo type="max"/>
        <color rgb="FFD6007B"/>
      </dataBar>
      <extLst>
        <ext xmlns:x14="http://schemas.microsoft.com/office/spreadsheetml/2009/9/main" uri="{B025F937-C7B1-47D3-B67F-A62EFF666E3E}">
          <x14:id>{4BED375E-A1A8-4BF0-B50E-0E11F09767BB}</x14:id>
        </ext>
      </extLst>
    </cfRule>
    <cfRule type="dataBar" priority="32">
      <dataBar>
        <cfvo type="min"/>
        <cfvo type="max"/>
        <color rgb="FFD6007B"/>
      </dataBar>
      <extLst>
        <ext xmlns:x14="http://schemas.microsoft.com/office/spreadsheetml/2009/9/main" uri="{B025F937-C7B1-47D3-B67F-A62EFF666E3E}">
          <x14:id>{1E173764-35C1-4C76-800E-1CE31070296D}</x14:id>
        </ext>
      </extLst>
    </cfRule>
  </conditionalFormatting>
  <conditionalFormatting sqref="BB24:BB25">
    <cfRule type="dataBar" priority="29">
      <dataBar>
        <cfvo type="min"/>
        <cfvo type="max"/>
        <color rgb="FFD6007B"/>
      </dataBar>
      <extLst>
        <ext xmlns:x14="http://schemas.microsoft.com/office/spreadsheetml/2009/9/main" uri="{B025F937-C7B1-47D3-B67F-A62EFF666E3E}">
          <x14:id>{627A58DC-1BAB-4829-A69C-7E1F72E72CD8}</x14:id>
        </ext>
      </extLst>
    </cfRule>
    <cfRule type="dataBar" priority="30">
      <dataBar>
        <cfvo type="min"/>
        <cfvo type="max"/>
        <color rgb="FFD6007B"/>
      </dataBar>
      <extLst>
        <ext xmlns:x14="http://schemas.microsoft.com/office/spreadsheetml/2009/9/main" uri="{B025F937-C7B1-47D3-B67F-A62EFF666E3E}">
          <x14:id>{228BACE8-F4E9-421C-8CA7-40AAA6AAC80B}</x14:id>
        </ext>
      </extLst>
    </cfRule>
  </conditionalFormatting>
  <conditionalFormatting sqref="W12:W13">
    <cfRule type="dataBar" priority="28">
      <dataBar>
        <cfvo type="min"/>
        <cfvo type="max"/>
        <color rgb="FFD6007B"/>
      </dataBar>
      <extLst>
        <ext xmlns:x14="http://schemas.microsoft.com/office/spreadsheetml/2009/9/main" uri="{B025F937-C7B1-47D3-B67F-A62EFF666E3E}">
          <x14:id>{D75924A8-B2C8-4F95-8EB8-0D64D972AEEE}</x14:id>
        </ext>
      </extLst>
    </cfRule>
  </conditionalFormatting>
  <conditionalFormatting sqref="W15:W16">
    <cfRule type="dataBar" priority="27">
      <dataBar>
        <cfvo type="min"/>
        <cfvo type="max"/>
        <color rgb="FFD6007B"/>
      </dataBar>
      <extLst>
        <ext xmlns:x14="http://schemas.microsoft.com/office/spreadsheetml/2009/9/main" uri="{B025F937-C7B1-47D3-B67F-A62EFF666E3E}">
          <x14:id>{D000B33D-1D32-41B7-9DC1-08E897267580}</x14:id>
        </ext>
      </extLst>
    </cfRule>
  </conditionalFormatting>
  <conditionalFormatting sqref="W15:W16">
    <cfRule type="dataBar" priority="26">
      <dataBar>
        <cfvo type="min"/>
        <cfvo type="max"/>
        <color rgb="FFD6007B"/>
      </dataBar>
      <extLst>
        <ext xmlns:x14="http://schemas.microsoft.com/office/spreadsheetml/2009/9/main" uri="{B025F937-C7B1-47D3-B67F-A62EFF666E3E}">
          <x14:id>{CB939860-A8D9-4C52-B15A-3D6C1229B463}</x14:id>
        </ext>
      </extLst>
    </cfRule>
  </conditionalFormatting>
  <conditionalFormatting sqref="W18:W19">
    <cfRule type="dataBar" priority="25">
      <dataBar>
        <cfvo type="min"/>
        <cfvo type="max"/>
        <color rgb="FFD6007B"/>
      </dataBar>
      <extLst>
        <ext xmlns:x14="http://schemas.microsoft.com/office/spreadsheetml/2009/9/main" uri="{B025F937-C7B1-47D3-B67F-A62EFF666E3E}">
          <x14:id>{D28BDE97-F106-4031-8263-9700C82D21F9}</x14:id>
        </ext>
      </extLst>
    </cfRule>
  </conditionalFormatting>
  <conditionalFormatting sqref="W18:W19">
    <cfRule type="dataBar" priority="24">
      <dataBar>
        <cfvo type="min"/>
        <cfvo type="max"/>
        <color rgb="FFD6007B"/>
      </dataBar>
      <extLst>
        <ext xmlns:x14="http://schemas.microsoft.com/office/spreadsheetml/2009/9/main" uri="{B025F937-C7B1-47D3-B67F-A62EFF666E3E}">
          <x14:id>{7F9394AA-04C9-4F8B-BFB3-FD889E720B19}</x14:id>
        </ext>
      </extLst>
    </cfRule>
  </conditionalFormatting>
  <conditionalFormatting sqref="W21:W22">
    <cfRule type="dataBar" priority="23">
      <dataBar>
        <cfvo type="min"/>
        <cfvo type="max"/>
        <color rgb="FFD6007B"/>
      </dataBar>
      <extLst>
        <ext xmlns:x14="http://schemas.microsoft.com/office/spreadsheetml/2009/9/main" uri="{B025F937-C7B1-47D3-B67F-A62EFF666E3E}">
          <x14:id>{DCDDD026-E1F1-46B2-BD23-55937B4FDB4C}</x14:id>
        </ext>
      </extLst>
    </cfRule>
  </conditionalFormatting>
  <conditionalFormatting sqref="W21:W22">
    <cfRule type="dataBar" priority="22">
      <dataBar>
        <cfvo type="min"/>
        <cfvo type="max"/>
        <color rgb="FFD6007B"/>
      </dataBar>
      <extLst>
        <ext xmlns:x14="http://schemas.microsoft.com/office/spreadsheetml/2009/9/main" uri="{B025F937-C7B1-47D3-B67F-A62EFF666E3E}">
          <x14:id>{B24327B2-99FD-4709-8A3E-2E9669EA2FC5}</x14:id>
        </ext>
      </extLst>
    </cfRule>
  </conditionalFormatting>
  <conditionalFormatting sqref="W24:W25">
    <cfRule type="dataBar" priority="21">
      <dataBar>
        <cfvo type="min"/>
        <cfvo type="max"/>
        <color rgb="FFD6007B"/>
      </dataBar>
      <extLst>
        <ext xmlns:x14="http://schemas.microsoft.com/office/spreadsheetml/2009/9/main" uri="{B025F937-C7B1-47D3-B67F-A62EFF666E3E}">
          <x14:id>{8EB3FDEE-8014-4B71-98D6-B0AF1D1BF3D1}</x14:id>
        </ext>
      </extLst>
    </cfRule>
  </conditionalFormatting>
  <conditionalFormatting sqref="W24:W25">
    <cfRule type="dataBar" priority="20">
      <dataBar>
        <cfvo type="min"/>
        <cfvo type="max"/>
        <color rgb="FFD6007B"/>
      </dataBar>
      <extLst>
        <ext xmlns:x14="http://schemas.microsoft.com/office/spreadsheetml/2009/9/main" uri="{B025F937-C7B1-47D3-B67F-A62EFF666E3E}">
          <x14:id>{5B0024C4-6AF5-4F72-BA4B-5FCBA52EAFC5}</x14:id>
        </ext>
      </extLst>
    </cfRule>
  </conditionalFormatting>
  <conditionalFormatting sqref="W24:W25">
    <cfRule type="dataBar" priority="19">
      <dataBar>
        <cfvo type="min"/>
        <cfvo type="max"/>
        <color rgb="FFD6007B"/>
      </dataBar>
      <extLst>
        <ext xmlns:x14="http://schemas.microsoft.com/office/spreadsheetml/2009/9/main" uri="{B025F937-C7B1-47D3-B67F-A62EFF666E3E}">
          <x14:id>{7E8C26A3-A7F8-4270-8F10-6440FFFB5479}</x14:id>
        </ext>
      </extLst>
    </cfRule>
  </conditionalFormatting>
  <conditionalFormatting sqref="AE12:AE13">
    <cfRule type="dataBar" priority="18">
      <dataBar>
        <cfvo type="min"/>
        <cfvo type="max"/>
        <color rgb="FFD6007B"/>
      </dataBar>
      <extLst>
        <ext xmlns:x14="http://schemas.microsoft.com/office/spreadsheetml/2009/9/main" uri="{B025F937-C7B1-47D3-B67F-A62EFF666E3E}">
          <x14:id>{D66D9A43-C2C0-4C9C-A4AC-9B600A6CF124}</x14:id>
        </ext>
      </extLst>
    </cfRule>
  </conditionalFormatting>
  <conditionalFormatting sqref="AE15:AE16">
    <cfRule type="dataBar" priority="17">
      <dataBar>
        <cfvo type="min"/>
        <cfvo type="max"/>
        <color rgb="FFD6007B"/>
      </dataBar>
      <extLst>
        <ext xmlns:x14="http://schemas.microsoft.com/office/spreadsheetml/2009/9/main" uri="{B025F937-C7B1-47D3-B67F-A62EFF666E3E}">
          <x14:id>{4A006707-6AAA-4531-A975-6F07FC7107C8}</x14:id>
        </ext>
      </extLst>
    </cfRule>
  </conditionalFormatting>
  <conditionalFormatting sqref="AE18:AE19">
    <cfRule type="dataBar" priority="16">
      <dataBar>
        <cfvo type="min"/>
        <cfvo type="max"/>
        <color rgb="FFD6007B"/>
      </dataBar>
      <extLst>
        <ext xmlns:x14="http://schemas.microsoft.com/office/spreadsheetml/2009/9/main" uri="{B025F937-C7B1-47D3-B67F-A62EFF666E3E}">
          <x14:id>{E1EA8292-FF9C-482A-87B5-0AE47FC29042}</x14:id>
        </ext>
      </extLst>
    </cfRule>
  </conditionalFormatting>
  <conditionalFormatting sqref="AE21:AE22">
    <cfRule type="dataBar" priority="15">
      <dataBar>
        <cfvo type="min"/>
        <cfvo type="max"/>
        <color rgb="FFD6007B"/>
      </dataBar>
      <extLst>
        <ext xmlns:x14="http://schemas.microsoft.com/office/spreadsheetml/2009/9/main" uri="{B025F937-C7B1-47D3-B67F-A62EFF666E3E}">
          <x14:id>{FC7FA0B9-A126-4C3F-A853-896D31A280A2}</x14:id>
        </ext>
      </extLst>
    </cfRule>
  </conditionalFormatting>
  <conditionalFormatting sqref="AE24:AE25">
    <cfRule type="dataBar" priority="14">
      <dataBar>
        <cfvo type="min"/>
        <cfvo type="max"/>
        <color rgb="FFD6007B"/>
      </dataBar>
      <extLst>
        <ext xmlns:x14="http://schemas.microsoft.com/office/spreadsheetml/2009/9/main" uri="{B025F937-C7B1-47D3-B67F-A62EFF666E3E}">
          <x14:id>{BA28D5DE-0EB3-4C2E-9CBE-5BCEBCDC8F68}</x14:id>
        </ext>
      </extLst>
    </cfRule>
  </conditionalFormatting>
  <conditionalFormatting sqref="AE24:AE25">
    <cfRule type="dataBar" priority="13">
      <dataBar>
        <cfvo type="min"/>
        <cfvo type="max"/>
        <color rgb="FFD6007B"/>
      </dataBar>
      <extLst>
        <ext xmlns:x14="http://schemas.microsoft.com/office/spreadsheetml/2009/9/main" uri="{B025F937-C7B1-47D3-B67F-A62EFF666E3E}">
          <x14:id>{90ECEBE3-1B58-4F97-BFE2-A8BC16E26C5A}</x14:id>
        </ext>
      </extLst>
    </cfRule>
  </conditionalFormatting>
  <conditionalFormatting sqref="AQ12:AQ13">
    <cfRule type="dataBar" priority="12">
      <dataBar>
        <cfvo type="min"/>
        <cfvo type="max"/>
        <color rgb="FFD6007B"/>
      </dataBar>
      <extLst>
        <ext xmlns:x14="http://schemas.microsoft.com/office/spreadsheetml/2009/9/main" uri="{B025F937-C7B1-47D3-B67F-A62EFF666E3E}">
          <x14:id>{FC9DAEB5-7008-457E-8BE6-C644B8B56FA0}</x14:id>
        </ext>
      </extLst>
    </cfRule>
  </conditionalFormatting>
  <conditionalFormatting sqref="AQ15:AQ16">
    <cfRule type="dataBar" priority="11">
      <dataBar>
        <cfvo type="min"/>
        <cfvo type="max"/>
        <color rgb="FFD6007B"/>
      </dataBar>
      <extLst>
        <ext xmlns:x14="http://schemas.microsoft.com/office/spreadsheetml/2009/9/main" uri="{B025F937-C7B1-47D3-B67F-A62EFF666E3E}">
          <x14:id>{39543DCB-9E02-4E58-9DA6-6EBDB62589CD}</x14:id>
        </ext>
      </extLst>
    </cfRule>
  </conditionalFormatting>
  <conditionalFormatting sqref="AQ18:AQ19">
    <cfRule type="dataBar" priority="10">
      <dataBar>
        <cfvo type="min"/>
        <cfvo type="max"/>
        <color rgb="FFD6007B"/>
      </dataBar>
      <extLst>
        <ext xmlns:x14="http://schemas.microsoft.com/office/spreadsheetml/2009/9/main" uri="{B025F937-C7B1-47D3-B67F-A62EFF666E3E}">
          <x14:id>{2874038E-D5A8-4E09-88C3-72BDE716AABC}</x14:id>
        </ext>
      </extLst>
    </cfRule>
  </conditionalFormatting>
  <conditionalFormatting sqref="AQ21:AQ22">
    <cfRule type="dataBar" priority="9">
      <dataBar>
        <cfvo type="min"/>
        <cfvo type="max"/>
        <color rgb="FFD6007B"/>
      </dataBar>
      <extLst>
        <ext xmlns:x14="http://schemas.microsoft.com/office/spreadsheetml/2009/9/main" uri="{B025F937-C7B1-47D3-B67F-A62EFF666E3E}">
          <x14:id>{B7CCD07E-0C3E-4BF0-BCFB-B61E14805038}</x14:id>
        </ext>
      </extLst>
    </cfRule>
  </conditionalFormatting>
  <conditionalFormatting sqref="AQ24:AQ25">
    <cfRule type="dataBar" priority="8">
      <dataBar>
        <cfvo type="min"/>
        <cfvo type="max"/>
        <color rgb="FFD6007B"/>
      </dataBar>
      <extLst>
        <ext xmlns:x14="http://schemas.microsoft.com/office/spreadsheetml/2009/9/main" uri="{B025F937-C7B1-47D3-B67F-A62EFF666E3E}">
          <x14:id>{C8A0B089-3203-4636-89FC-387CAF6A8E5E}</x14:id>
        </ext>
      </extLst>
    </cfRule>
  </conditionalFormatting>
  <conditionalFormatting sqref="AQ24:AQ25">
    <cfRule type="dataBar" priority="7">
      <dataBar>
        <cfvo type="min"/>
        <cfvo type="max"/>
        <color rgb="FFD6007B"/>
      </dataBar>
      <extLst>
        <ext xmlns:x14="http://schemas.microsoft.com/office/spreadsheetml/2009/9/main" uri="{B025F937-C7B1-47D3-B67F-A62EFF666E3E}">
          <x14:id>{44C77F89-D3DF-4D99-AE29-601BDF8D6D83}</x14:id>
        </ext>
      </extLst>
    </cfRule>
  </conditionalFormatting>
  <conditionalFormatting sqref="AW12:AW13">
    <cfRule type="dataBar" priority="6">
      <dataBar>
        <cfvo type="min"/>
        <cfvo type="max"/>
        <color rgb="FFD6007B"/>
      </dataBar>
      <extLst>
        <ext xmlns:x14="http://schemas.microsoft.com/office/spreadsheetml/2009/9/main" uri="{B025F937-C7B1-47D3-B67F-A62EFF666E3E}">
          <x14:id>{8EA4ECC8-73B4-4F26-A34F-044624F2D5DF}</x14:id>
        </ext>
      </extLst>
    </cfRule>
  </conditionalFormatting>
  <conditionalFormatting sqref="AW15:AW16">
    <cfRule type="dataBar" priority="5">
      <dataBar>
        <cfvo type="min"/>
        <cfvo type="max"/>
        <color rgb="FFD6007B"/>
      </dataBar>
      <extLst>
        <ext xmlns:x14="http://schemas.microsoft.com/office/spreadsheetml/2009/9/main" uri="{B025F937-C7B1-47D3-B67F-A62EFF666E3E}">
          <x14:id>{513CCF26-1942-4902-A5C2-095DC3DA79FA}</x14:id>
        </ext>
      </extLst>
    </cfRule>
  </conditionalFormatting>
  <conditionalFormatting sqref="AW18:AW19">
    <cfRule type="dataBar" priority="4">
      <dataBar>
        <cfvo type="min"/>
        <cfvo type="max"/>
        <color rgb="FFD6007B"/>
      </dataBar>
      <extLst>
        <ext xmlns:x14="http://schemas.microsoft.com/office/spreadsheetml/2009/9/main" uri="{B025F937-C7B1-47D3-B67F-A62EFF666E3E}">
          <x14:id>{FF84724F-1161-4591-B381-56841CEDDA31}</x14:id>
        </ext>
      </extLst>
    </cfRule>
  </conditionalFormatting>
  <conditionalFormatting sqref="AW21:AW22">
    <cfRule type="dataBar" priority="3">
      <dataBar>
        <cfvo type="min"/>
        <cfvo type="max"/>
        <color rgb="FFD6007B"/>
      </dataBar>
      <extLst>
        <ext xmlns:x14="http://schemas.microsoft.com/office/spreadsheetml/2009/9/main" uri="{B025F937-C7B1-47D3-B67F-A62EFF666E3E}">
          <x14:id>{A8E0CBE0-AD79-49C5-B8C2-A77DEF8D5B71}</x14:id>
        </ext>
      </extLst>
    </cfRule>
  </conditionalFormatting>
  <conditionalFormatting sqref="AW24:AW25">
    <cfRule type="dataBar" priority="2">
      <dataBar>
        <cfvo type="min"/>
        <cfvo type="max"/>
        <color rgb="FFD6007B"/>
      </dataBar>
      <extLst>
        <ext xmlns:x14="http://schemas.microsoft.com/office/spreadsheetml/2009/9/main" uri="{B025F937-C7B1-47D3-B67F-A62EFF666E3E}">
          <x14:id>{9A1A073E-D6DF-4834-A986-B59E6D916907}</x14:id>
        </ext>
      </extLst>
    </cfRule>
  </conditionalFormatting>
  <conditionalFormatting sqref="AW24:AW25">
    <cfRule type="dataBar" priority="1">
      <dataBar>
        <cfvo type="min"/>
        <cfvo type="max"/>
        <color rgb="FFD6007B"/>
      </dataBar>
      <extLst>
        <ext xmlns:x14="http://schemas.microsoft.com/office/spreadsheetml/2009/9/main" uri="{B025F937-C7B1-47D3-B67F-A62EFF666E3E}">
          <x14:id>{898CC84B-F7D3-444F-8DDD-FFFB7D06AF39}</x14:id>
        </ext>
      </extLst>
    </cfRule>
  </conditionalFormatting>
  <dataValidations disablePrompts="1"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6"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A47C30BB-E32B-48F7-8A32-181159B0A23E}">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I9:J22</xm:sqref>
        </x14:conditionalFormatting>
        <x14:conditionalFormatting xmlns:xm="http://schemas.microsoft.com/office/excel/2006/main">
          <x14:cfRule type="dataBar" id="{A1D2A8DA-0DF5-44A4-8191-DD37E251674B}">
            <x14:dataBar minLength="0" maxLength="100" gradient="0">
              <x14:cfvo type="autoMin"/>
              <x14:cfvo type="autoMax"/>
              <x14:negativeFillColor rgb="FFFF0000"/>
              <x14:axisColor rgb="FF000000"/>
            </x14:dataBar>
          </x14:cfRule>
          <xm:sqref>I9:J23 K9:Q22</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I24:J25</xm:sqref>
        </x14:conditionalFormatting>
        <x14:conditionalFormatting xmlns:xm="http://schemas.microsoft.com/office/excel/2006/main">
          <x14:cfRule type="dataBar" id="{1DABA211-F9E3-4E77-8709-DF86FAD7C9EE}">
            <x14:dataBar minLength="0" maxLength="100" gradient="0">
              <x14:cfvo type="autoMin"/>
              <x14:cfvo type="autoMax"/>
              <x14:negativeFillColor rgb="FFFF0000"/>
              <x14:axisColor rgb="FF000000"/>
            </x14:dataBar>
          </x14:cfRule>
          <xm:sqref>I9:Q10</xm:sqref>
        </x14:conditionalFormatting>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8F254092-70FD-4F1A-8A4A-DDA45779A5FD}">
            <x14:dataBar minLength="0" maxLength="100" gradient="0">
              <x14:cfvo type="autoMin"/>
              <x14:cfvo type="autoMax"/>
              <x14:negativeFillColor rgb="FFFF0000"/>
              <x14:axisColor rgb="FF000000"/>
            </x14:dataBar>
          </x14:cfRule>
          <xm:sqref>I24:Q25</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18FA833B-2D68-43A6-93C7-9BCFBDF58215}">
            <x14:dataBar minLength="0" maxLength="100" gradient="0">
              <x14:cfvo type="autoMin"/>
              <x14:cfvo type="autoMax"/>
              <x14:negativeFillColor rgb="FFFF0000"/>
              <x14:axisColor rgb="FF000000"/>
            </x14:dataBar>
          </x14:cfRule>
          <x14:cfRule type="dataBar" id="{CE81B584-6FED-4148-B3F3-7A6D9A4CBDF0}">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FF82D294-0FB6-40CF-B34D-2B89F097FA4D}">
            <x14:dataBar minLength="0" maxLength="100" gradient="0">
              <x14:cfvo type="autoMin"/>
              <x14:cfvo type="autoMax"/>
              <x14:negativeFillColor rgb="FFFF0000"/>
              <x14:axisColor rgb="FF000000"/>
            </x14:dataBar>
          </x14:cfRule>
          <x14:cfRule type="dataBar" id="{D5485BC0-D32A-4592-878C-CEC74472030B}">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0079AB9B-7633-4508-BDE2-1B67E61DE136}">
            <x14:dataBar minLength="0" maxLength="100" gradient="0">
              <x14:cfvo type="autoMin"/>
              <x14:cfvo type="autoMax"/>
              <x14:negativeFillColor rgb="FFFF0000"/>
              <x14:axisColor rgb="FF000000"/>
            </x14:dataBar>
          </x14:cfRule>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438B98C5-AA09-45A4-A8BB-9A9309401253}">
            <x14:dataBar minLength="0" maxLength="100" gradient="0">
              <x14:cfvo type="autoMin"/>
              <x14:cfvo type="autoMax"/>
              <x14:negativeFillColor rgb="FFFF0000"/>
              <x14:axisColor rgb="FF000000"/>
            </x14:dataBar>
          </x14:cfRule>
          <x14:cfRule type="dataBar" id="{2652B398-8F2F-4B58-89FF-7A125F4EA889}">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15376D45-F989-455F-B430-2DF9D1DE4565}">
            <x14:dataBar minLength="0" maxLength="100" gradient="0">
              <x14:cfvo type="autoMin"/>
              <x14:cfvo type="autoMax"/>
              <x14:negativeFillColor rgb="FFFF0000"/>
              <x14:axisColor rgb="FF000000"/>
            </x14:dataBar>
          </x14:cfRule>
          <x14:cfRule type="dataBar" id="{3372A1DC-43A2-4FC6-B2B4-7BCE0159396C}">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K9:L22</xm:sqref>
        </x14:conditionalFormatting>
        <x14:conditionalFormatting xmlns:xm="http://schemas.microsoft.com/office/excel/2006/main">
          <x14:cfRule type="dataBar" id="{FD1149AA-B2DB-414E-A26D-A900428FF107}">
            <x14:dataBar minLength="0" maxLength="100" gradient="0">
              <x14:cfvo type="autoMin"/>
              <x14:cfvo type="autoMax"/>
              <x14:negativeFillColor rgb="FFFF0000"/>
              <x14:axisColor rgb="FF000000"/>
            </x14:dataBar>
          </x14:cfRule>
          <xm:sqref>K24:L25</xm:sqref>
        </x14:conditionalFormatting>
        <x14:conditionalFormatting xmlns:xm="http://schemas.microsoft.com/office/excel/2006/main">
          <x14:cfRule type="dataBar" id="{FAEDB54B-9F90-40D6-8358-B78E1924507A}">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BFBCED59-BB43-4035-A72C-41A1A08FC2C6}">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EC3B5512-C7EE-4801-AF27-9CC98783DB1D}">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33B9C2E8-D7B7-4937-B674-C3CEDA279169}">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F4D14702-EEE7-4D49-BB39-1D6B9DE81C98}">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76213234-5E6A-453C-884E-297F5FEB486D}">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CFA7B89D-CB39-4F6E-97D4-52CE5945AE41}">
            <x14:dataBar minLength="0" maxLength="100" gradient="0">
              <x14:cfvo type="autoMin"/>
              <x14:cfvo type="autoMax"/>
              <x14:negativeFillColor rgb="FFFF0000"/>
              <x14:axisColor rgb="FF000000"/>
            </x14:dataBar>
          </x14:cfRule>
          <x14:cfRule type="dataBar" id="{340D090A-487C-4855-A518-99C59B589FDF}">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32D4DBC0-C517-4C9B-960A-4128D92B5173}">
            <x14:dataBar minLength="0" maxLength="100" gradient="0">
              <x14:cfvo type="autoMin"/>
              <x14:cfvo type="autoMax"/>
              <x14:negativeFillColor rgb="FFFF0000"/>
              <x14:axisColor rgb="FF000000"/>
            </x14:dataBar>
          </x14:cfRule>
          <x14:cfRule type="dataBar" id="{6CAE17C5-BFB3-40AE-8202-2EA7A3CD15D0}">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8BA1DFAB-6048-4289-99A5-537DA799E2C8}">
            <x14:dataBar minLength="0" maxLength="100" gradient="0">
              <x14:cfvo type="autoMin"/>
              <x14:cfvo type="autoMax"/>
              <x14:negativeFillColor rgb="FFFF0000"/>
              <x14:axisColor rgb="FF000000"/>
            </x14:dataBar>
          </x14:cfRule>
          <x14:cfRule type="dataBar" id="{7AD1FCD2-4CD6-455F-8E2E-386BAFA55D2C}">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9C6273A0-D15C-4FFE-8730-37C9E327FA96}">
            <x14:dataBar minLength="0" maxLength="100" gradient="0">
              <x14:cfvo type="autoMin"/>
              <x14:cfvo type="autoMax"/>
              <x14:negativeFillColor rgb="FFFF0000"/>
              <x14:axisColor rgb="FF000000"/>
            </x14:dataBar>
          </x14:cfRule>
          <x14:cfRule type="dataBar" id="{A1137C57-8559-4CF8-9A34-184E2202C3E0}">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2671C56D-0831-490E-A231-6C4918EFF1D0}">
            <x14:dataBar minLength="0" maxLength="100" gradient="0">
              <x14:cfvo type="autoMin"/>
              <x14:cfvo type="autoMax"/>
              <x14:negativeFillColor rgb="FFFF0000"/>
              <x14:axisColor rgb="FF000000"/>
            </x14:dataBar>
          </x14:cfRule>
          <x14:cfRule type="dataBar" id="{65C372DB-802A-4255-BADD-C8D87B0B7638}">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1CD722B1-B0F2-49DB-A3B2-945116DA94EF}">
            <x14:dataBar minLength="0" maxLength="100" gradient="0">
              <x14:cfvo type="autoMin"/>
              <x14:cfvo type="autoMax"/>
              <x14:negativeFillColor rgb="FFFF0000"/>
              <x14:axisColor rgb="FF000000"/>
            </x14:dataBar>
          </x14:cfRule>
          <x14:cfRule type="dataBar" id="{ADDF04BF-6921-46CA-9AAD-73F0563F6E46}">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U11 U17 U14 U20</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W9:W22</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W11 W17 W14 W20</xm:sqref>
        </x14:conditionalFormatting>
        <x14:conditionalFormatting xmlns:xm="http://schemas.microsoft.com/office/excel/2006/main">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2655AE3-ACB3-425E-B7AD-E13E87665FAA}">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Y11 Y17 Y14 Y20</xm:sqref>
        </x14:conditionalFormatting>
        <x14:conditionalFormatting xmlns:xm="http://schemas.microsoft.com/office/excel/2006/main">
          <x14:cfRule type="dataBar" id="{817828FE-3749-4E00-B57E-AF4FAAF9B8E3}">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F1E29D47-71B3-4740-BD04-8FDD81438A71}">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B7F9B25E-6F94-41BD-AF40-DC0FFB22C8AF}">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C4BD5C94-E7C2-497F-A0FB-91DA90727CC0}">
            <x14:dataBar minLength="0" maxLength="100" gradient="0">
              <x14:cfvo type="autoMin"/>
              <x14:cfvo type="autoMax"/>
              <x14:negativeFillColor rgb="FFFF0000"/>
              <x14:axisColor rgb="FF000000"/>
            </x14:dataBar>
          </x14:cfRule>
          <x14:cfRule type="dataBar" id="{48584DE0-0999-4862-93F0-F8A758312013}">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AA11 AA17 AA14 AA20</xm:sqref>
        </x14:conditionalFormatting>
        <x14:conditionalFormatting xmlns:xm="http://schemas.microsoft.com/office/excel/2006/main">
          <x14:cfRule type="dataBar" id="{9BEB78A1-CC55-45B7-9054-7AD4B0E1409D}">
            <x14:dataBar minLength="0" maxLength="100" gradient="0">
              <x14:cfvo type="autoMin"/>
              <x14:cfvo type="autoMax"/>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2D9E4EF4-69CA-4BFF-A4B8-F642372D5A0B}">
            <x14:dataBar minLength="0" maxLength="100" gradient="0">
              <x14:cfvo type="autoMin"/>
              <x14:cfvo type="autoMax"/>
              <x14:negativeFillColor rgb="FFFF0000"/>
              <x14:axisColor rgb="FF000000"/>
            </x14:dataBar>
          </x14:cfRule>
          <x14:cfRule type="dataBar" id="{A2DFFA5E-8808-459D-997B-754A069228E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AC11 AC17 AC14 AC20</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05F524E3-2E55-418F-AC6D-3A636C2162B0}">
            <x14:dataBar minLength="0" maxLength="100" gradient="0">
              <x14:cfvo type="autoMin"/>
              <x14:cfvo type="autoMax"/>
              <x14:negativeFillColor rgb="FFFF0000"/>
              <x14:axisColor rgb="FF000000"/>
            </x14:dataBar>
          </x14:cfRule>
          <x14:cfRule type="dataBar" id="{8723A31E-9C25-46AE-9B80-9B81C8CAC913}">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AE17 AE11 AE14 AE20</xm:sqref>
        </x14:conditionalFormatting>
        <x14:conditionalFormatting xmlns:xm="http://schemas.microsoft.com/office/excel/2006/main">
          <x14:cfRule type="dataBar" id="{ED6FA199-7F64-4297-9DAE-2BB2DCD9A86A}">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3D99379C-A33C-41D1-84D8-13D4348636E8}">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AG11 AG17 AG14 AG20</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7490C91D-4DE2-4C98-81E6-CE2F880B3BBD}">
            <x14:dataBar minLength="0" maxLength="100" gradient="0">
              <x14:cfvo type="autoMin"/>
              <x14:cfvo type="autoMax"/>
              <x14:negativeFillColor rgb="FFFF0000"/>
              <x14:axisColor rgb="FF000000"/>
            </x14:dataBar>
          </x14:cfRule>
          <x14:cfRule type="dataBar" id="{B90CB104-54BA-4F1B-9C4A-DD0A38A7C72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AI9:AI22</xm:sqref>
        </x14:conditionalFormatting>
        <x14:conditionalFormatting xmlns:xm="http://schemas.microsoft.com/office/excel/2006/main">
          <x14:cfRule type="dataBar" id="{2C4545D6-E82A-4EAE-84AF-3A0F855B64A3}">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5B143D5C-4E32-427E-9958-3E3143A68016}">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AI11 AI17 AI14 AI20</xm:sqref>
        </x14:conditionalFormatting>
        <x14:conditionalFormatting xmlns:xm="http://schemas.microsoft.com/office/excel/2006/main">
          <x14:cfRule type="dataBar" id="{2C432757-79EC-4845-AACC-940AC11F4973}">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D3F9A2BF-61BF-4131-83A2-A89760DCD14A}">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A342599A-22DD-4497-9E89-E7A9468C6E98}">
            <x14:dataBar minLength="0" maxLength="100" gradient="0">
              <x14:cfvo type="autoMin"/>
              <x14:cfvo type="autoMax"/>
              <x14:negativeFillColor rgb="FFFF0000"/>
              <x14:axisColor rgb="FF000000"/>
            </x14:dataBar>
          </x14:cfRule>
          <x14:cfRule type="dataBar" id="{6D18AEE4-7E7D-4C37-B76D-52ABFBC1291E}">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AK9:AK22</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AK11 AK17 AK14 AK20</xm:sqref>
        </x14:conditionalFormatting>
        <x14:conditionalFormatting xmlns:xm="http://schemas.microsoft.com/office/excel/2006/main">
          <x14:cfRule type="dataBar" id="{690D4259-0A9B-46DB-B1A4-566DEB292754}">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946D8CEC-E74D-4FD6-9A5F-1A1EAC049489}">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D5330001-628D-403F-88DE-810555365EF4}">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8F148A06-A6AB-439E-98BD-D88646A60B38}">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622EF46D-7FEE-4118-A2EF-9715D210BE9E}">
            <x14:dataBar minLength="0" maxLength="100" gradient="0">
              <x14:cfvo type="autoMin"/>
              <x14:cfvo type="autoMax"/>
              <x14:negativeFillColor rgb="FFFF0000"/>
              <x14:axisColor rgb="FF000000"/>
            </x14:dataBar>
          </x14:cfRule>
          <x14:cfRule type="dataBar" id="{FE94E49E-47C6-45FC-AC17-63ED1701B7F8}">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AM17 AM11 AM14 AM20</xm:sqref>
        </x14:conditionalFormatting>
        <x14:conditionalFormatting xmlns:xm="http://schemas.microsoft.com/office/excel/2006/main">
          <x14:cfRule type="dataBar" id="{5B7E278F-86E1-489A-AD7E-FEA5250C47E9}">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967CA429-6880-4D2D-BCD2-4730FC020DA7}">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AA369BA3-2A9A-4CA9-BED2-C2DBC6CB962D}">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6EA8ADB7-2B27-43E0-8189-2A83FA7026FE}">
            <x14:dataBar minLength="0" maxLength="100" gradient="0">
              <x14:cfvo type="autoMin"/>
              <x14:cfvo type="autoMax"/>
              <x14:negativeFillColor rgb="FFFF0000"/>
              <x14:axisColor rgb="FF000000"/>
            </x14:dataBar>
          </x14:cfRule>
          <x14:cfRule type="dataBar" id="{83F57F8A-C764-4F3B-87C2-825B5DC2F51B}">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AO11 AO17 AO14 AO20</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83B91CD0-8D61-4783-9B4F-D2E29DD1AB17}">
            <x14:dataBar minLength="0" maxLength="100" gradient="0">
              <x14:cfvo type="autoMin"/>
              <x14:cfvo type="autoMax"/>
              <x14:negativeFillColor rgb="FFFF0000"/>
              <x14:axisColor rgb="FF000000"/>
            </x14:dataBar>
          </x14:cfRule>
          <x14:cfRule type="dataBar" id="{A819EA3B-1B56-411A-8C78-D28B91AD60DB}">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AQ17 AQ11 AQ14 AQ20</xm:sqref>
        </x14:conditionalFormatting>
        <x14:conditionalFormatting xmlns:xm="http://schemas.microsoft.com/office/excel/2006/main">
          <x14:cfRule type="dataBar" id="{E35C64EC-05B9-4C2F-8B80-4E76662D088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A0399892-C8F7-491B-933C-AE4BE56BF605}">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617F7C01-8248-42E2-9C7A-62F85401F1FF}">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88D8ACA2-F1B0-4DAB-AF22-B353F1F73988}">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AS9:AS22</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AS17 AS11 AS14 AS20</xm:sqref>
        </x14:conditionalFormatting>
        <x14:conditionalFormatting xmlns:xm="http://schemas.microsoft.com/office/excel/2006/main">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1E5D9A6E-25A8-40C7-87AF-C9CE88163145}">
            <x14:dataBar minLength="0" maxLength="100" gradient="0">
              <x14:cfvo type="autoMin"/>
              <x14:cfvo type="autoMax"/>
              <x14:negativeFillColor rgb="FFFF0000"/>
              <x14:axisColor rgb="FF000000"/>
            </x14:dataBar>
          </x14:cfRule>
          <x14:cfRule type="dataBar" id="{95BE9508-3C47-4CC8-B50A-845B551D89C3}">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AU11 AU17 AU14 AU20</xm:sqref>
        </x14:conditionalFormatting>
        <x14:conditionalFormatting xmlns:xm="http://schemas.microsoft.com/office/excel/2006/main">
          <x14:cfRule type="dataBar" id="{CD252D28-DEAA-4C2B-A3A1-06B36B3F1E65}">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7A2291FF-FF53-422D-9969-D82C4639C77C}">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774CF1FF-009E-4415-9888-271A7C26C1E0}">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BE869F58-981F-49FB-8B46-1C3A90B01AE0}">
            <x14:dataBar minLength="0" maxLength="100" gradient="0">
              <x14:cfvo type="autoMin"/>
              <x14:cfvo type="autoMax"/>
              <x14:negativeFillColor rgb="FFFF0000"/>
              <x14:axisColor rgb="FF000000"/>
            </x14:dataBar>
          </x14:cfRule>
          <x14:cfRule type="dataBar" id="{F2FF102E-CCB7-469D-A0F2-AD679C893819}">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AW9:AW22</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AW11 AW17 AW14 AW20</xm:sqref>
        </x14:conditionalFormatting>
        <x14:conditionalFormatting xmlns:xm="http://schemas.microsoft.com/office/excel/2006/main">
          <x14:cfRule type="dataBar" id="{E8427E2B-BE7F-449B-95E9-3B3232D0E408}">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0C20E3FA-439B-4FD7-82FC-C2872A07F6B4}">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1AE575A0-21B9-469F-9EEA-CF8325ABB05F}">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AY17 AY11 AY14 AY20</xm:sqref>
        </x14:conditionalFormatting>
        <x14:conditionalFormatting xmlns:xm="http://schemas.microsoft.com/office/excel/2006/main">
          <x14:cfRule type="dataBar" id="{69BF0FDD-CE65-4C14-9CE8-0E174B28D48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A98CDCF6-2B04-4AB3-8BF0-491CABD7214D}">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51A18A5E-0FDC-4495-A5FE-8D64AF29B1CC}">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7753AF45-D9A5-4728-81E6-6E67548C9959}">
            <x14:dataBar minLength="0" maxLength="100" gradient="0">
              <x14:cfvo type="autoMin"/>
              <x14:cfvo type="autoMax"/>
              <x14:negativeFillColor rgb="FFFF0000"/>
              <x14:axisColor rgb="FF000000"/>
            </x14:dataBar>
          </x14:cfRule>
          <x14:cfRule type="dataBar" id="{5225F87E-BBBA-4E7B-ABDE-F23B3714EA80}">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830549AB-A344-4D30-85E2-CAA507113CAD}">
            <x14:dataBar minLength="0" maxLength="100" gradient="0">
              <x14:cfvo type="autoMin"/>
              <x14:cfvo type="autoMax"/>
              <x14:negativeFillColor rgb="FFFF0000"/>
              <x14:axisColor rgb="FF000000"/>
            </x14:dataBar>
          </x14:cfRule>
          <x14:cfRule type="dataBar" id="{1B1F86B3-8CA4-40B3-8BFA-3ACC9DF3718C}">
            <x14:dataBar minLength="0" maxLength="100" gradient="0">
              <x14:cfvo type="autoMin"/>
              <x14:cfvo type="autoMax"/>
              <x14:negativeFillColor rgb="FFFF0000"/>
              <x14:axisColor rgb="FF000000"/>
            </x14:dataBar>
          </x14:cfRule>
          <xm:sqref>BB9:BB10</xm:sqref>
        </x14:conditionalFormatting>
        <x14:conditionalFormatting xmlns:xm="http://schemas.microsoft.com/office/excel/2006/main">
          <x14:cfRule type="dataBar" id="{B96D359B-9FE6-4771-9278-B39213C8D2C9}">
            <x14:dataBar minLength="0" maxLength="100" gradient="0">
              <x14:cfvo type="autoMin"/>
              <x14:cfvo type="autoMax"/>
              <x14:negativeFillColor rgb="FFFF0000"/>
              <x14:axisColor rgb="FF000000"/>
            </x14:dataBar>
          </x14:cfRule>
          <x14:cfRule type="dataBar" id="{0021A38E-9DF1-4E23-A25A-71256F6BA07E}">
            <x14:dataBar minLength="0" maxLength="100" gradient="0">
              <x14:cfvo type="autoMin"/>
              <x14:cfvo type="autoMax"/>
              <x14:negativeFillColor rgb="FFFF0000"/>
              <x14:axisColor rgb="FF000000"/>
            </x14:dataBar>
          </x14:cfRule>
          <xm:sqref>BB12:BB13</xm:sqref>
        </x14:conditionalFormatting>
        <x14:conditionalFormatting xmlns:xm="http://schemas.microsoft.com/office/excel/2006/main">
          <x14:cfRule type="dataBar" id="{1325C64B-438B-4663-8FD1-72B3009348CE}">
            <x14:dataBar minLength="0" maxLength="100" gradient="0">
              <x14:cfvo type="autoMin"/>
              <x14:cfvo type="autoMax"/>
              <x14:negativeFillColor rgb="FFFF0000"/>
              <x14:axisColor rgb="FF000000"/>
            </x14:dataBar>
          </x14:cfRule>
          <x14:cfRule type="dataBar" id="{BADB59A2-2DE6-477B-948E-01158EE6E4BE}">
            <x14:dataBar minLength="0" maxLength="100" gradient="0">
              <x14:cfvo type="autoMin"/>
              <x14:cfvo type="autoMax"/>
              <x14:negativeFillColor rgb="FFFF0000"/>
              <x14:axisColor rgb="FF000000"/>
            </x14:dataBar>
          </x14:cfRule>
          <xm:sqref>BB15:BB16</xm:sqref>
        </x14:conditionalFormatting>
        <x14:conditionalFormatting xmlns:xm="http://schemas.microsoft.com/office/excel/2006/main">
          <x14:cfRule type="dataBar" id="{C653D0AB-75D2-43F2-8935-C0B9E4294FE5}">
            <x14:dataBar minLength="0" maxLength="100" gradient="0">
              <x14:cfvo type="autoMin"/>
              <x14:cfvo type="autoMax"/>
              <x14:negativeFillColor rgb="FFFF0000"/>
              <x14:axisColor rgb="FF000000"/>
            </x14:dataBar>
          </x14:cfRule>
          <x14:cfRule type="dataBar" id="{14F0723E-34AB-4058-8988-4E6D15699FF7}">
            <x14:dataBar minLength="0" maxLength="100" gradient="0">
              <x14:cfvo type="autoMin"/>
              <x14:cfvo type="autoMax"/>
              <x14:negativeFillColor rgb="FFFF0000"/>
              <x14:axisColor rgb="FF000000"/>
            </x14:dataBar>
          </x14:cfRule>
          <xm:sqref>BB18:BB19</xm:sqref>
        </x14:conditionalFormatting>
        <x14:conditionalFormatting xmlns:xm="http://schemas.microsoft.com/office/excel/2006/main">
          <x14:cfRule type="dataBar" id="{4BED375E-A1A8-4BF0-B50E-0E11F09767BB}">
            <x14:dataBar minLength="0" maxLength="100" gradient="0">
              <x14:cfvo type="autoMin"/>
              <x14:cfvo type="autoMax"/>
              <x14:negativeFillColor rgb="FFFF0000"/>
              <x14:axisColor rgb="FF000000"/>
            </x14:dataBar>
          </x14:cfRule>
          <x14:cfRule type="dataBar" id="{1E173764-35C1-4C76-800E-1CE31070296D}">
            <x14:dataBar minLength="0" maxLength="100" gradient="0">
              <x14:cfvo type="autoMin"/>
              <x14:cfvo type="autoMax"/>
              <x14:negativeFillColor rgb="FFFF0000"/>
              <x14:axisColor rgb="FF000000"/>
            </x14:dataBar>
          </x14:cfRule>
          <xm:sqref>BB21:BB22</xm:sqref>
        </x14:conditionalFormatting>
        <x14:conditionalFormatting xmlns:xm="http://schemas.microsoft.com/office/excel/2006/main">
          <x14:cfRule type="dataBar" id="{627A58DC-1BAB-4829-A69C-7E1F72E72CD8}">
            <x14:dataBar minLength="0" maxLength="100" gradient="0">
              <x14:cfvo type="autoMin"/>
              <x14:cfvo type="autoMax"/>
              <x14:negativeFillColor rgb="FFFF0000"/>
              <x14:axisColor rgb="FF000000"/>
            </x14:dataBar>
          </x14:cfRule>
          <x14:cfRule type="dataBar" id="{228BACE8-F4E9-421C-8CA7-40AAA6AAC80B}">
            <x14:dataBar minLength="0" maxLength="100" gradient="0">
              <x14:cfvo type="autoMin"/>
              <x14:cfvo type="autoMax"/>
              <x14:negativeFillColor rgb="FFFF0000"/>
              <x14:axisColor rgb="FF000000"/>
            </x14:dataBar>
          </x14:cfRule>
          <xm:sqref>BB24:BB25</xm:sqref>
        </x14:conditionalFormatting>
        <x14:conditionalFormatting xmlns:xm="http://schemas.microsoft.com/office/excel/2006/main">
          <x14:cfRule type="dataBar" id="{D75924A8-B2C8-4F95-8EB8-0D64D972AEEE}">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D000B33D-1D32-41B7-9DC1-08E897267580}">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CB939860-A8D9-4C52-B15A-3D6C1229B463}">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D28BDE97-F106-4031-8263-9700C82D21F9}">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7F9394AA-04C9-4F8B-BFB3-FD889E720B19}">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DCDDD026-E1F1-46B2-BD23-55937B4FDB4C}">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B24327B2-99FD-4709-8A3E-2E9669EA2FC5}">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8EB3FDEE-8014-4B71-98D6-B0AF1D1BF3D1}">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5B0024C4-6AF5-4F72-BA4B-5FCBA52EAFC5}">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7E8C26A3-A7F8-4270-8F10-6440FFFB5479}">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D66D9A43-C2C0-4C9C-A4AC-9B600A6CF124}">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4A006707-6AAA-4531-A975-6F07FC7107C8}">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E1EA8292-FF9C-482A-87B5-0AE47FC29042}">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FC7FA0B9-A126-4C3F-A853-896D31A280A2}">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BA28D5DE-0EB3-4C2E-9CBE-5BCEBCDC8F68}">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90ECEBE3-1B58-4F97-BFE2-A8BC16E26C5A}">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FC9DAEB5-7008-457E-8BE6-C644B8B56FA0}">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39543DCB-9E02-4E58-9DA6-6EBDB62589CD}">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2874038E-D5A8-4E09-88C3-72BDE716AABC}">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B7CCD07E-0C3E-4BF0-BCFB-B61E14805038}">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C8A0B089-3203-4636-89FC-387CAF6A8E5E}">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44C77F89-D3DF-4D99-AE29-601BDF8D6D83}">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8EA4ECC8-73B4-4F26-A34F-044624F2D5DF}">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513CCF26-1942-4902-A5C2-095DC3DA79FA}">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FF84724F-1161-4591-B381-56841CEDDA31}">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A8E0CBE0-AD79-49C5-B8C2-A77DEF8D5B71}">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9A1A073E-D6DF-4834-A986-B59E6D916907}">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898CC84B-F7D3-444F-8DDD-FFFB7D06AF39}">
            <x14:dataBar minLength="0" maxLength="100" gradient="0">
              <x14:cfvo type="autoMin"/>
              <x14:cfvo type="autoMax"/>
              <x14:negativeFillColor rgb="FFFF0000"/>
              <x14:axisColor rgb="FF000000"/>
            </x14:dataBar>
          </x14:cfRule>
          <xm:sqref>AW24:AW25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AR38"/>
  <sheetViews>
    <sheetView showGridLines="0" topLeftCell="C1" zoomScale="55" zoomScaleNormal="55" workbookViewId="0">
      <selection activeCell="AB11" sqref="AB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v>
      </c>
      <c r="F2" s="99" t="s">
        <v>25</v>
      </c>
      <c r="G2" s="99"/>
      <c r="H2" s="22">
        <v>90151</v>
      </c>
      <c r="I2" s="21"/>
      <c r="J2" s="21"/>
      <c r="K2" s="12"/>
      <c r="L2" s="12"/>
      <c r="M2" s="12"/>
      <c r="N2" s="12"/>
      <c r="O2" s="12"/>
      <c r="P2" s="12"/>
      <c r="Q2" s="12"/>
      <c r="R2" s="12"/>
      <c r="S2" s="12"/>
      <c r="T2" s="12"/>
      <c r="U2" s="12"/>
      <c r="V2" s="12"/>
      <c r="W2" s="12"/>
      <c r="X2" s="12"/>
      <c r="Y2" s="12"/>
      <c r="Z2" s="12"/>
      <c r="AA2" s="12"/>
      <c r="AB2" s="12"/>
      <c r="AC2" s="12"/>
      <c r="AD2" s="12"/>
      <c r="AE2" s="12"/>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
        <v>84</v>
      </c>
      <c r="J9" s="33" t="s">
        <v>85</v>
      </c>
      <c r="K9" s="33" t="s">
        <v>86</v>
      </c>
      <c r="L9" s="33" t="s">
        <v>87</v>
      </c>
      <c r="M9" s="33" t="s">
        <v>88</v>
      </c>
      <c r="N9" s="33" t="s">
        <v>89</v>
      </c>
      <c r="O9" s="33" t="s">
        <v>90</v>
      </c>
      <c r="P9" s="33" t="s">
        <v>91</v>
      </c>
      <c r="Q9" s="33" t="s">
        <v>92</v>
      </c>
      <c r="R9" s="33" t="s">
        <v>93</v>
      </c>
      <c r="S9" s="33" t="s">
        <v>94</v>
      </c>
      <c r="T9" s="33" t="s">
        <v>95</v>
      </c>
      <c r="U9" s="33" t="s">
        <v>96</v>
      </c>
      <c r="V9" s="33" t="s">
        <v>97</v>
      </c>
      <c r="W9" s="33" t="s">
        <v>98</v>
      </c>
      <c r="X9" s="33" t="s">
        <v>99</v>
      </c>
      <c r="Y9" s="33" t="s">
        <v>100</v>
      </c>
      <c r="Z9" s="33" t="s">
        <v>101</v>
      </c>
      <c r="AA9" s="33" t="s">
        <v>102</v>
      </c>
      <c r="AB9" s="33" t="s">
        <v>103</v>
      </c>
      <c r="AC9" s="33" t="s">
        <v>104</v>
      </c>
      <c r="AD9" s="33" t="s">
        <v>105</v>
      </c>
      <c r="AE9" s="33" t="s">
        <v>106</v>
      </c>
      <c r="AF9" s="122"/>
    </row>
    <row r="10" spans="1:44" s="2" customFormat="1" ht="58.8"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380</v>
      </c>
      <c r="J10" s="25">
        <v>594</v>
      </c>
      <c r="K10" s="25">
        <v>555</v>
      </c>
      <c r="L10" s="25">
        <v>68</v>
      </c>
      <c r="M10" s="25">
        <v>369</v>
      </c>
      <c r="N10" s="25">
        <v>361</v>
      </c>
      <c r="O10" s="25">
        <v>452</v>
      </c>
      <c r="P10" s="25">
        <v>379</v>
      </c>
      <c r="Q10" s="25">
        <v>260</v>
      </c>
      <c r="R10" s="25">
        <v>56</v>
      </c>
      <c r="S10" s="25">
        <v>199</v>
      </c>
      <c r="T10" s="25">
        <v>186</v>
      </c>
      <c r="U10" s="25">
        <v>272</v>
      </c>
      <c r="V10" s="25">
        <v>280</v>
      </c>
      <c r="W10" s="25">
        <v>358</v>
      </c>
      <c r="X10" s="25">
        <v>330</v>
      </c>
      <c r="Y10" s="25">
        <v>265</v>
      </c>
      <c r="Z10" s="25">
        <v>393</v>
      </c>
      <c r="AA10" s="25">
        <v>497</v>
      </c>
      <c r="AB10" s="25">
        <v>193</v>
      </c>
      <c r="AC10" s="25">
        <v>4</v>
      </c>
      <c r="AD10" s="25">
        <v>0</v>
      </c>
      <c r="AE10" s="25">
        <v>0</v>
      </c>
      <c r="AF10" s="107">
        <f>IFERROR(SUM(I10:AE10)/SUM(I11:AE11),0)</f>
        <v>0.99876141817618824</v>
      </c>
    </row>
    <row r="11" spans="1:44" s="2" customFormat="1" ht="64.8" customHeight="1" thickTop="1" thickBot="1" x14ac:dyDescent="0.3">
      <c r="A11" s="118"/>
      <c r="B11" s="119"/>
      <c r="C11" s="114"/>
      <c r="D11" s="115"/>
      <c r="E11" s="114"/>
      <c r="F11" s="116"/>
      <c r="G11" s="117"/>
      <c r="H11" s="27" t="str">
        <f>'PANEL DE CONTROL DISTRITAL'!H10</f>
        <v>Número de fichas requisitadas - Notificaciones de improcedencia de trámite</v>
      </c>
      <c r="I11" s="45">
        <v>380</v>
      </c>
      <c r="J11" s="45">
        <v>594</v>
      </c>
      <c r="K11" s="45">
        <v>557</v>
      </c>
      <c r="L11" s="45">
        <v>68</v>
      </c>
      <c r="M11" s="45">
        <v>369</v>
      </c>
      <c r="N11" s="45">
        <v>361</v>
      </c>
      <c r="O11" s="45">
        <v>452</v>
      </c>
      <c r="P11" s="45">
        <v>379</v>
      </c>
      <c r="Q11" s="45">
        <v>263</v>
      </c>
      <c r="R11" s="45">
        <v>56</v>
      </c>
      <c r="S11" s="45">
        <v>199</v>
      </c>
      <c r="T11" s="45">
        <v>186</v>
      </c>
      <c r="U11" s="45">
        <v>272</v>
      </c>
      <c r="V11" s="45">
        <v>280</v>
      </c>
      <c r="W11" s="45">
        <v>359</v>
      </c>
      <c r="X11" s="45">
        <v>330</v>
      </c>
      <c r="Y11" s="45">
        <v>265</v>
      </c>
      <c r="Z11" s="45">
        <v>393</v>
      </c>
      <c r="AA11" s="45">
        <v>497</v>
      </c>
      <c r="AB11" s="45">
        <v>195</v>
      </c>
      <c r="AC11" s="45">
        <v>4</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380</v>
      </c>
      <c r="J13" s="25">
        <v>594</v>
      </c>
      <c r="K13" s="25">
        <v>554</v>
      </c>
      <c r="L13" s="25">
        <v>68</v>
      </c>
      <c r="M13" s="25">
        <v>368</v>
      </c>
      <c r="N13" s="25">
        <v>361</v>
      </c>
      <c r="O13" s="25">
        <v>452</v>
      </c>
      <c r="P13" s="25">
        <v>379</v>
      </c>
      <c r="Q13" s="25">
        <v>260</v>
      </c>
      <c r="R13" s="25">
        <v>56</v>
      </c>
      <c r="S13" s="25">
        <v>199</v>
      </c>
      <c r="T13" s="25">
        <v>186</v>
      </c>
      <c r="U13" s="25">
        <v>272</v>
      </c>
      <c r="V13" s="25">
        <v>280</v>
      </c>
      <c r="W13" s="25">
        <v>358</v>
      </c>
      <c r="X13" s="25">
        <v>330</v>
      </c>
      <c r="Y13" s="25">
        <v>265</v>
      </c>
      <c r="Z13" s="25">
        <v>393</v>
      </c>
      <c r="AA13" s="25">
        <v>497</v>
      </c>
      <c r="AB13" s="25">
        <v>193</v>
      </c>
      <c r="AC13" s="25">
        <v>0</v>
      </c>
      <c r="AD13" s="25">
        <v>0</v>
      </c>
      <c r="AE13" s="25">
        <v>0</v>
      </c>
      <c r="AF13" s="107">
        <f>IFERROR(SUM(I13:AE13)/SUM(I14:AE14),0)</f>
        <v>0.99906991164160597</v>
      </c>
    </row>
    <row r="14" spans="1:44" s="3" customFormat="1" ht="50.1" customHeight="1" thickTop="1" thickBot="1" x14ac:dyDescent="0.3">
      <c r="A14" s="118"/>
      <c r="B14" s="119"/>
      <c r="C14" s="114"/>
      <c r="D14" s="115"/>
      <c r="E14" s="114"/>
      <c r="F14" s="116"/>
      <c r="G14" s="117"/>
      <c r="H14" s="27" t="str">
        <f>'PANEL DE CONTROL DISTRITAL'!H13</f>
        <v>Número de trámites aplicados</v>
      </c>
      <c r="I14" s="45">
        <v>380</v>
      </c>
      <c r="J14" s="45">
        <v>594</v>
      </c>
      <c r="K14" s="45">
        <v>555</v>
      </c>
      <c r="L14" s="45">
        <v>68</v>
      </c>
      <c r="M14" s="45">
        <v>369</v>
      </c>
      <c r="N14" s="45">
        <v>361</v>
      </c>
      <c r="O14" s="45">
        <v>452</v>
      </c>
      <c r="P14" s="45">
        <v>379</v>
      </c>
      <c r="Q14" s="45">
        <v>260</v>
      </c>
      <c r="R14" s="45">
        <v>56</v>
      </c>
      <c r="S14" s="45">
        <v>199</v>
      </c>
      <c r="T14" s="45">
        <v>186</v>
      </c>
      <c r="U14" s="45">
        <v>272</v>
      </c>
      <c r="V14" s="45">
        <v>280</v>
      </c>
      <c r="W14" s="45">
        <v>358</v>
      </c>
      <c r="X14" s="45">
        <v>330</v>
      </c>
      <c r="Y14" s="45">
        <v>265</v>
      </c>
      <c r="Z14" s="45">
        <v>393</v>
      </c>
      <c r="AA14" s="45">
        <v>497</v>
      </c>
      <c r="AB14" s="45">
        <v>193</v>
      </c>
      <c r="AC14" s="45">
        <v>4</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380</v>
      </c>
      <c r="J16" s="25">
        <v>594</v>
      </c>
      <c r="K16" s="25">
        <v>555</v>
      </c>
      <c r="L16" s="25">
        <v>68</v>
      </c>
      <c r="M16" s="25">
        <v>369</v>
      </c>
      <c r="N16" s="25">
        <v>361</v>
      </c>
      <c r="O16" s="25">
        <v>452</v>
      </c>
      <c r="P16" s="25">
        <v>379</v>
      </c>
      <c r="Q16" s="25">
        <v>260</v>
      </c>
      <c r="R16" s="25">
        <v>56</v>
      </c>
      <c r="S16" s="25">
        <v>199</v>
      </c>
      <c r="T16" s="25">
        <v>186</v>
      </c>
      <c r="U16" s="25">
        <v>272</v>
      </c>
      <c r="V16" s="25">
        <v>280</v>
      </c>
      <c r="W16" s="25">
        <v>358</v>
      </c>
      <c r="X16" s="25">
        <v>330</v>
      </c>
      <c r="Y16" s="25">
        <v>265</v>
      </c>
      <c r="Z16" s="25">
        <v>393</v>
      </c>
      <c r="AA16" s="25">
        <v>497</v>
      </c>
      <c r="AB16" s="25">
        <v>193</v>
      </c>
      <c r="AC16" s="25">
        <v>4</v>
      </c>
      <c r="AD16" s="25">
        <v>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380</v>
      </c>
      <c r="J17" s="45">
        <v>594</v>
      </c>
      <c r="K17" s="45">
        <v>555</v>
      </c>
      <c r="L17" s="45">
        <v>68</v>
      </c>
      <c r="M17" s="45">
        <v>369</v>
      </c>
      <c r="N17" s="45">
        <v>361</v>
      </c>
      <c r="O17" s="45">
        <v>452</v>
      </c>
      <c r="P17" s="45">
        <v>379</v>
      </c>
      <c r="Q17" s="45">
        <v>260</v>
      </c>
      <c r="R17" s="45">
        <v>56</v>
      </c>
      <c r="S17" s="45">
        <v>199</v>
      </c>
      <c r="T17" s="45">
        <v>186</v>
      </c>
      <c r="U17" s="45">
        <v>272</v>
      </c>
      <c r="V17" s="45">
        <v>280</v>
      </c>
      <c r="W17" s="45">
        <v>358</v>
      </c>
      <c r="X17" s="45">
        <v>330</v>
      </c>
      <c r="Y17" s="45">
        <v>265</v>
      </c>
      <c r="Z17" s="45">
        <v>393</v>
      </c>
      <c r="AA17" s="45">
        <v>497</v>
      </c>
      <c r="AB17" s="45">
        <v>193</v>
      </c>
      <c r="AC17" s="45">
        <v>4</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963</v>
      </c>
      <c r="J19" s="25">
        <v>1848</v>
      </c>
      <c r="K19" s="25">
        <v>742</v>
      </c>
      <c r="L19" s="25">
        <v>186</v>
      </c>
      <c r="M19" s="25">
        <v>469</v>
      </c>
      <c r="N19" s="25">
        <v>395</v>
      </c>
      <c r="O19" s="25">
        <v>378</v>
      </c>
      <c r="P19" s="25">
        <v>408</v>
      </c>
      <c r="Q19" s="25">
        <v>347</v>
      </c>
      <c r="R19" s="25">
        <v>57</v>
      </c>
      <c r="S19" s="25">
        <v>216</v>
      </c>
      <c r="T19" s="25">
        <v>144</v>
      </c>
      <c r="U19" s="25">
        <v>314</v>
      </c>
      <c r="V19" s="25">
        <v>263</v>
      </c>
      <c r="W19" s="25">
        <v>342</v>
      </c>
      <c r="X19" s="25">
        <v>334</v>
      </c>
      <c r="Y19" s="25">
        <v>258</v>
      </c>
      <c r="Z19" s="25">
        <v>376</v>
      </c>
      <c r="AA19" s="25">
        <v>418</v>
      </c>
      <c r="AB19" s="25">
        <v>90</v>
      </c>
      <c r="AC19" s="25">
        <v>328</v>
      </c>
      <c r="AD19" s="25">
        <v>0</v>
      </c>
      <c r="AE19" s="25">
        <v>0</v>
      </c>
      <c r="AF19" s="107">
        <f>IFERROR(SUM(I19:AE19)/SUM(I20:AE20),0)</f>
        <v>0.99954954954954955</v>
      </c>
    </row>
    <row r="20" spans="1:44" s="3" customFormat="1" ht="50.1" customHeight="1" thickTop="1" thickBot="1" x14ac:dyDescent="0.3">
      <c r="A20" s="118"/>
      <c r="B20" s="119"/>
      <c r="C20" s="114"/>
      <c r="D20" s="115"/>
      <c r="E20" s="114"/>
      <c r="F20" s="116"/>
      <c r="G20" s="117"/>
      <c r="H20" s="27" t="str">
        <f>'PANEL DE CONTROL DISTRITAL'!H19</f>
        <v>Credenciales recibidas</v>
      </c>
      <c r="I20" s="45">
        <v>963</v>
      </c>
      <c r="J20" s="45">
        <v>1848</v>
      </c>
      <c r="K20" s="45">
        <v>742</v>
      </c>
      <c r="L20" s="45">
        <v>190</v>
      </c>
      <c r="M20" s="45">
        <v>469</v>
      </c>
      <c r="N20" s="45">
        <v>395</v>
      </c>
      <c r="O20" s="45">
        <v>378</v>
      </c>
      <c r="P20" s="45">
        <v>408</v>
      </c>
      <c r="Q20" s="45">
        <v>347</v>
      </c>
      <c r="R20" s="45">
        <v>57</v>
      </c>
      <c r="S20" s="45">
        <v>216</v>
      </c>
      <c r="T20" s="45">
        <v>144</v>
      </c>
      <c r="U20" s="45">
        <v>314</v>
      </c>
      <c r="V20" s="45">
        <v>263</v>
      </c>
      <c r="W20" s="45">
        <v>342</v>
      </c>
      <c r="X20" s="45">
        <v>334</v>
      </c>
      <c r="Y20" s="45">
        <v>258</v>
      </c>
      <c r="Z20" s="45">
        <v>376</v>
      </c>
      <c r="AA20" s="45">
        <v>418</v>
      </c>
      <c r="AB20" s="45">
        <v>90</v>
      </c>
      <c r="AC20" s="45">
        <v>328</v>
      </c>
      <c r="AD20" s="45">
        <v>0</v>
      </c>
      <c r="AE20" s="45">
        <v>0</v>
      </c>
      <c r="AF20" s="107"/>
    </row>
    <row r="21" spans="1:44"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2326</v>
      </c>
      <c r="J22" s="25">
        <v>1823</v>
      </c>
      <c r="K22" s="25">
        <v>1659</v>
      </c>
      <c r="L22" s="25">
        <v>1470</v>
      </c>
      <c r="M22" s="25">
        <v>1083</v>
      </c>
      <c r="N22" s="25">
        <v>939</v>
      </c>
      <c r="O22" s="25">
        <v>794</v>
      </c>
      <c r="P22" s="25">
        <v>586</v>
      </c>
      <c r="Q22" s="25">
        <v>576</v>
      </c>
      <c r="R22" s="25">
        <v>585</v>
      </c>
      <c r="S22" s="25">
        <v>559</v>
      </c>
      <c r="T22" s="25">
        <v>532</v>
      </c>
      <c r="U22" s="25">
        <v>597</v>
      </c>
      <c r="V22" s="25">
        <v>606</v>
      </c>
      <c r="W22" s="25">
        <v>619</v>
      </c>
      <c r="X22" s="25">
        <v>676</v>
      </c>
      <c r="Y22" s="25">
        <v>616</v>
      </c>
      <c r="Z22" s="25">
        <v>589</v>
      </c>
      <c r="AA22" s="25">
        <v>501</v>
      </c>
      <c r="AB22" s="25">
        <v>500</v>
      </c>
      <c r="AC22" s="25">
        <v>366</v>
      </c>
      <c r="AD22" s="25">
        <v>245</v>
      </c>
      <c r="AE22" s="25">
        <v>0</v>
      </c>
      <c r="AF22" s="107">
        <f>IFERROR(SUM(I22:AE22)/SUM(I23:AE23),0)</f>
        <v>1.0001644376233283</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2326</v>
      </c>
      <c r="J23" s="45">
        <v>1823</v>
      </c>
      <c r="K23" s="45">
        <v>1656</v>
      </c>
      <c r="L23" s="45">
        <v>1470</v>
      </c>
      <c r="M23" s="45">
        <v>1083</v>
      </c>
      <c r="N23" s="45">
        <v>939</v>
      </c>
      <c r="O23" s="45">
        <v>794</v>
      </c>
      <c r="P23" s="45">
        <v>586</v>
      </c>
      <c r="Q23" s="45">
        <v>576</v>
      </c>
      <c r="R23" s="45">
        <v>585</v>
      </c>
      <c r="S23" s="45">
        <v>559</v>
      </c>
      <c r="T23" s="45">
        <v>532</v>
      </c>
      <c r="U23" s="45">
        <v>597</v>
      </c>
      <c r="V23" s="45">
        <v>606</v>
      </c>
      <c r="W23" s="45">
        <v>619</v>
      </c>
      <c r="X23" s="45">
        <v>676</v>
      </c>
      <c r="Y23" s="45">
        <v>616</v>
      </c>
      <c r="Z23" s="45">
        <v>589</v>
      </c>
      <c r="AA23" s="45">
        <v>501</v>
      </c>
      <c r="AB23" s="45">
        <v>500</v>
      </c>
      <c r="AC23" s="45">
        <v>366</v>
      </c>
      <c r="AD23" s="45">
        <v>245</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1057</v>
      </c>
      <c r="J25" s="25">
        <v>2351</v>
      </c>
      <c r="K25" s="25">
        <v>902</v>
      </c>
      <c r="L25" s="25">
        <v>375</v>
      </c>
      <c r="M25" s="25">
        <v>856</v>
      </c>
      <c r="N25" s="25">
        <v>539</v>
      </c>
      <c r="O25" s="25">
        <v>499</v>
      </c>
      <c r="P25" s="25">
        <v>616</v>
      </c>
      <c r="Q25" s="25">
        <v>357</v>
      </c>
      <c r="R25" s="25">
        <v>48</v>
      </c>
      <c r="S25" s="25">
        <v>242</v>
      </c>
      <c r="T25" s="25">
        <v>171</v>
      </c>
      <c r="U25" s="25">
        <v>249</v>
      </c>
      <c r="V25" s="25">
        <v>254</v>
      </c>
      <c r="W25" s="25">
        <v>329</v>
      </c>
      <c r="X25" s="25">
        <v>277</v>
      </c>
      <c r="Y25" s="25">
        <v>318</v>
      </c>
      <c r="Z25" s="25">
        <v>403</v>
      </c>
      <c r="AA25" s="25">
        <v>506</v>
      </c>
      <c r="AB25" s="25">
        <v>91</v>
      </c>
      <c r="AC25" s="25">
        <v>462</v>
      </c>
      <c r="AD25" s="25">
        <v>121</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1057</v>
      </c>
      <c r="J26" s="45">
        <v>2351</v>
      </c>
      <c r="K26" s="45">
        <v>902</v>
      </c>
      <c r="L26" s="45">
        <v>375</v>
      </c>
      <c r="M26" s="45">
        <v>856</v>
      </c>
      <c r="N26" s="45">
        <v>539</v>
      </c>
      <c r="O26" s="45">
        <v>499</v>
      </c>
      <c r="P26" s="45">
        <v>616</v>
      </c>
      <c r="Q26" s="45">
        <v>357</v>
      </c>
      <c r="R26" s="45">
        <v>48</v>
      </c>
      <c r="S26" s="45">
        <v>242</v>
      </c>
      <c r="T26" s="45">
        <v>171</v>
      </c>
      <c r="U26" s="45">
        <v>249</v>
      </c>
      <c r="V26" s="45">
        <v>254</v>
      </c>
      <c r="W26" s="45">
        <v>329</v>
      </c>
      <c r="X26" s="45">
        <v>277</v>
      </c>
      <c r="Y26" s="45">
        <v>318</v>
      </c>
      <c r="Z26" s="45">
        <v>403</v>
      </c>
      <c r="AA26" s="45">
        <v>506</v>
      </c>
      <c r="AB26" s="45">
        <v>91</v>
      </c>
      <c r="AC26" s="45">
        <v>462</v>
      </c>
      <c r="AD26" s="45">
        <v>121</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0" customHeight="1" thickTop="1" x14ac:dyDescent="0.25"/>
  </sheetData>
  <mergeCells count="70">
    <mergeCell ref="A1:AF1"/>
    <mergeCell ref="F2:G2"/>
    <mergeCell ref="A6:A9"/>
    <mergeCell ref="B6:H6"/>
    <mergeCell ref="AF6:AF9"/>
    <mergeCell ref="B7:D7"/>
    <mergeCell ref="E7:H7"/>
    <mergeCell ref="A4:AF4"/>
    <mergeCell ref="A5:AF5"/>
    <mergeCell ref="I6:AE6"/>
    <mergeCell ref="I7:AE7"/>
    <mergeCell ref="B8:AE8"/>
    <mergeCell ref="C10:C11"/>
    <mergeCell ref="C13:C14"/>
    <mergeCell ref="A12:AF12"/>
    <mergeCell ref="A15:AF15"/>
    <mergeCell ref="AF10:AF11"/>
    <mergeCell ref="AF13:AF14"/>
    <mergeCell ref="A13:A14"/>
    <mergeCell ref="A10:A11"/>
    <mergeCell ref="B10:B11"/>
    <mergeCell ref="D10:D11"/>
    <mergeCell ref="E10:E11"/>
    <mergeCell ref="F10:F11"/>
    <mergeCell ref="G10:G11"/>
    <mergeCell ref="AF19:AF20"/>
    <mergeCell ref="B13:B14"/>
    <mergeCell ref="D13:D14"/>
    <mergeCell ref="E13:E14"/>
    <mergeCell ref="F13:F14"/>
    <mergeCell ref="G13:G14"/>
    <mergeCell ref="G19:G20"/>
    <mergeCell ref="A19:A20"/>
    <mergeCell ref="B19:B20"/>
    <mergeCell ref="D19:D20"/>
    <mergeCell ref="AF22:AF23"/>
    <mergeCell ref="A16:A17"/>
    <mergeCell ref="B16:B17"/>
    <mergeCell ref="D16:D17"/>
    <mergeCell ref="E16:E17"/>
    <mergeCell ref="F16:F17"/>
    <mergeCell ref="G16:G17"/>
    <mergeCell ref="C16:C17"/>
    <mergeCell ref="C19:C20"/>
    <mergeCell ref="A18:AF18"/>
    <mergeCell ref="E19:E20"/>
    <mergeCell ref="F19:F20"/>
    <mergeCell ref="AF16:AF17"/>
    <mergeCell ref="G22:G23"/>
    <mergeCell ref="C22:C23"/>
    <mergeCell ref="A24:AF24"/>
    <mergeCell ref="A25:A26"/>
    <mergeCell ref="B25:B26"/>
    <mergeCell ref="A22:A23"/>
    <mergeCell ref="B22:B23"/>
    <mergeCell ref="D22:D23"/>
    <mergeCell ref="E22:E23"/>
    <mergeCell ref="F22:F23"/>
    <mergeCell ref="B36:G37"/>
    <mergeCell ref="H36:M37"/>
    <mergeCell ref="AF25:AF26"/>
    <mergeCell ref="I29:L29"/>
    <mergeCell ref="B34:M34"/>
    <mergeCell ref="B35:G35"/>
    <mergeCell ref="H35:M35"/>
    <mergeCell ref="C25:C26"/>
    <mergeCell ref="D25:D26"/>
    <mergeCell ref="E25:E26"/>
    <mergeCell ref="F25:F26"/>
    <mergeCell ref="G25:G26"/>
  </mergeCells>
  <phoneticPr fontId="29" type="noConversion"/>
  <conditionalFormatting sqref="AF10">
    <cfRule type="cellIs" dxfId="458" priority="31" operator="greaterThan">
      <formula>95%</formula>
    </cfRule>
    <cfRule type="cellIs" dxfId="457" priority="32" operator="greaterThanOrEqual">
      <formula>90%</formula>
    </cfRule>
    <cfRule type="cellIs" dxfId="456" priority="33" operator="lessThan">
      <formula>89.99%</formula>
    </cfRule>
  </conditionalFormatting>
  <conditionalFormatting sqref="AF13">
    <cfRule type="cellIs" dxfId="455" priority="13" operator="greaterThan">
      <formula>95%</formula>
    </cfRule>
    <cfRule type="cellIs" dxfId="454" priority="14" operator="greaterThanOrEqual">
      <formula>90%</formula>
    </cfRule>
    <cfRule type="cellIs" dxfId="453" priority="15" operator="lessThan">
      <formula>89.99%</formula>
    </cfRule>
  </conditionalFormatting>
  <conditionalFormatting sqref="AF16">
    <cfRule type="cellIs" dxfId="452" priority="10" operator="greaterThan">
      <formula>95%</formula>
    </cfRule>
    <cfRule type="cellIs" dxfId="451" priority="11" operator="greaterThanOrEqual">
      <formula>90%</formula>
    </cfRule>
    <cfRule type="cellIs" dxfId="450" priority="12" operator="lessThan">
      <formula>89.99%</formula>
    </cfRule>
  </conditionalFormatting>
  <conditionalFormatting sqref="AF19">
    <cfRule type="cellIs" dxfId="449" priority="7" operator="greaterThan">
      <formula>95%</formula>
    </cfRule>
    <cfRule type="cellIs" dxfId="448" priority="8" operator="greaterThanOrEqual">
      <formula>90%</formula>
    </cfRule>
    <cfRule type="cellIs" dxfId="447" priority="9" operator="lessThan">
      <formula>89.99%</formula>
    </cfRule>
  </conditionalFormatting>
  <conditionalFormatting sqref="AF22">
    <cfRule type="cellIs" dxfId="446" priority="4" operator="greaterThanOrEqual">
      <formula>100%</formula>
    </cfRule>
    <cfRule type="cellIs" dxfId="445" priority="6" operator="lessThan">
      <formula>99.99%</formula>
    </cfRule>
  </conditionalFormatting>
  <conditionalFormatting sqref="AF25">
    <cfRule type="cellIs" dxfId="444" priority="1" operator="greaterThan">
      <formula>95%</formula>
    </cfRule>
    <cfRule type="cellIs" dxfId="443" priority="2" operator="greaterThanOrEqual">
      <formula>90%</formula>
    </cfRule>
    <cfRule type="cellIs" dxfId="442" priority="3" operator="lessThan">
      <formula>89.99%</formula>
    </cfRule>
  </conditionalFormatting>
  <conditionalFormatting sqref="I21:AE21">
    <cfRule type="colorScale" priority="53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AR38"/>
  <sheetViews>
    <sheetView showGridLines="0" topLeftCell="G8" zoomScale="70" zoomScaleNormal="70" workbookViewId="0">
      <selection activeCell="A12" sqref="A12:AF12"/>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2</v>
      </c>
      <c r="F2" s="99" t="s">
        <v>25</v>
      </c>
      <c r="G2" s="99"/>
      <c r="H2" s="22">
        <v>90251</v>
      </c>
      <c r="I2" s="21"/>
      <c r="J2" s="21"/>
      <c r="K2" s="12"/>
      <c r="L2" s="12"/>
      <c r="M2" s="12"/>
      <c r="N2" s="12"/>
      <c r="O2" s="12"/>
      <c r="P2" s="12"/>
      <c r="Q2" s="12"/>
      <c r="R2" s="12"/>
      <c r="S2" s="12"/>
      <c r="T2" s="12"/>
      <c r="U2" s="12"/>
      <c r="V2" s="12"/>
      <c r="W2" s="12"/>
      <c r="X2" s="12"/>
      <c r="Y2" s="12"/>
      <c r="Z2" s="12"/>
      <c r="AA2" s="12"/>
      <c r="AB2" s="12"/>
      <c r="AC2" s="12"/>
      <c r="AD2" s="12"/>
      <c r="AE2" s="12"/>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66"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926</v>
      </c>
      <c r="J10" s="25">
        <v>1640</v>
      </c>
      <c r="K10" s="25">
        <v>1436</v>
      </c>
      <c r="L10" s="25">
        <v>117</v>
      </c>
      <c r="M10" s="25">
        <v>658</v>
      </c>
      <c r="N10" s="25">
        <v>759</v>
      </c>
      <c r="O10" s="25">
        <v>786</v>
      </c>
      <c r="P10" s="25">
        <v>801</v>
      </c>
      <c r="Q10" s="25">
        <v>690</v>
      </c>
      <c r="R10" s="25">
        <v>58</v>
      </c>
      <c r="S10" s="25">
        <v>249</v>
      </c>
      <c r="T10" s="25">
        <v>290</v>
      </c>
      <c r="U10" s="25">
        <v>338</v>
      </c>
      <c r="V10" s="25">
        <v>546</v>
      </c>
      <c r="W10" s="25">
        <v>516</v>
      </c>
      <c r="X10" s="25">
        <v>574</v>
      </c>
      <c r="Y10" s="25">
        <v>466</v>
      </c>
      <c r="Z10" s="25">
        <v>584</v>
      </c>
      <c r="AA10" s="25">
        <v>795</v>
      </c>
      <c r="AB10" s="25">
        <v>389</v>
      </c>
      <c r="AC10" s="25">
        <v>0</v>
      </c>
      <c r="AD10" s="25">
        <v>1</v>
      </c>
      <c r="AE10" s="25">
        <v>0</v>
      </c>
      <c r="AF10" s="107">
        <f>IFERROR(SUM(I10:AE10)/SUM(I11:AE11),0)</f>
        <v>0.99960392902408113</v>
      </c>
    </row>
    <row r="11" spans="1:44" s="2" customFormat="1" ht="65.400000000000006" customHeight="1" thickTop="1" thickBot="1" x14ac:dyDescent="0.3">
      <c r="A11" s="118"/>
      <c r="B11" s="119"/>
      <c r="C11" s="114"/>
      <c r="D11" s="115"/>
      <c r="E11" s="114"/>
      <c r="F11" s="116"/>
      <c r="G11" s="117"/>
      <c r="H11" s="27" t="str">
        <f>'PANEL DE CONTROL DISTRITAL'!H10</f>
        <v>Número de fichas requisitadas - Notificaciones de improcedencia de trámite</v>
      </c>
      <c r="I11" s="45">
        <v>926</v>
      </c>
      <c r="J11" s="45">
        <v>1640</v>
      </c>
      <c r="K11" s="45">
        <v>1436</v>
      </c>
      <c r="L11" s="45">
        <v>117</v>
      </c>
      <c r="M11" s="45">
        <v>658</v>
      </c>
      <c r="N11" s="45">
        <v>759</v>
      </c>
      <c r="O11" s="45">
        <v>786</v>
      </c>
      <c r="P11" s="45">
        <v>801</v>
      </c>
      <c r="Q11" s="45">
        <v>690</v>
      </c>
      <c r="R11" s="45">
        <v>58</v>
      </c>
      <c r="S11" s="45">
        <v>249</v>
      </c>
      <c r="T11" s="45">
        <v>290</v>
      </c>
      <c r="U11" s="45">
        <v>338</v>
      </c>
      <c r="V11" s="45">
        <v>546</v>
      </c>
      <c r="W11" s="45">
        <v>521</v>
      </c>
      <c r="X11" s="45">
        <v>574</v>
      </c>
      <c r="Y11" s="45">
        <v>466</v>
      </c>
      <c r="Z11" s="45">
        <v>584</v>
      </c>
      <c r="AA11" s="45">
        <v>795</v>
      </c>
      <c r="AB11" s="45">
        <v>389</v>
      </c>
      <c r="AC11" s="45">
        <v>0</v>
      </c>
      <c r="AD11" s="45">
        <v>1</v>
      </c>
      <c r="AE11" s="45">
        <v>0</v>
      </c>
      <c r="AF11" s="107"/>
    </row>
    <row r="12" spans="1:44" s="47" customFormat="1" ht="19.2"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921</v>
      </c>
      <c r="J13" s="25">
        <v>1638</v>
      </c>
      <c r="K13" s="25">
        <v>1434</v>
      </c>
      <c r="L13" s="25">
        <v>117</v>
      </c>
      <c r="M13" s="25">
        <v>657</v>
      </c>
      <c r="N13" s="25">
        <v>757</v>
      </c>
      <c r="O13" s="25">
        <v>786</v>
      </c>
      <c r="P13" s="25">
        <v>800</v>
      </c>
      <c r="Q13" s="25">
        <v>689</v>
      </c>
      <c r="R13" s="25">
        <v>58</v>
      </c>
      <c r="S13" s="25">
        <v>246</v>
      </c>
      <c r="T13" s="25">
        <v>290</v>
      </c>
      <c r="U13" s="25">
        <v>338</v>
      </c>
      <c r="V13" s="25">
        <v>545</v>
      </c>
      <c r="W13" s="25">
        <v>516</v>
      </c>
      <c r="X13" s="25">
        <v>574</v>
      </c>
      <c r="Y13" s="25">
        <v>466</v>
      </c>
      <c r="Z13" s="25">
        <v>584</v>
      </c>
      <c r="AA13" s="25">
        <v>795</v>
      </c>
      <c r="AB13" s="25">
        <v>389</v>
      </c>
      <c r="AC13" s="25">
        <v>0</v>
      </c>
      <c r="AD13" s="25">
        <v>0</v>
      </c>
      <c r="AE13" s="25">
        <v>0</v>
      </c>
      <c r="AF13" s="107">
        <f>IFERROR(SUM(I13:AE13)/SUM(I14:AE14),0)</f>
        <v>0.99849433394088283</v>
      </c>
    </row>
    <row r="14" spans="1:44" s="3" customFormat="1" ht="50.1" customHeight="1" thickTop="1" thickBot="1" x14ac:dyDescent="0.3">
      <c r="A14" s="118"/>
      <c r="B14" s="119"/>
      <c r="C14" s="114"/>
      <c r="D14" s="115"/>
      <c r="E14" s="114"/>
      <c r="F14" s="116"/>
      <c r="G14" s="117"/>
      <c r="H14" s="27" t="str">
        <f>'PANEL DE CONTROL DISTRITAL'!H13</f>
        <v>Número de trámites aplicados</v>
      </c>
      <c r="I14" s="45">
        <v>926</v>
      </c>
      <c r="J14" s="45">
        <v>1640</v>
      </c>
      <c r="K14" s="45">
        <v>1436</v>
      </c>
      <c r="L14" s="45">
        <v>117</v>
      </c>
      <c r="M14" s="45">
        <v>658</v>
      </c>
      <c r="N14" s="45">
        <v>759</v>
      </c>
      <c r="O14" s="45">
        <v>786</v>
      </c>
      <c r="P14" s="45">
        <v>801</v>
      </c>
      <c r="Q14" s="45">
        <v>690</v>
      </c>
      <c r="R14" s="45">
        <v>58</v>
      </c>
      <c r="S14" s="45">
        <v>249</v>
      </c>
      <c r="T14" s="45">
        <v>290</v>
      </c>
      <c r="U14" s="45">
        <v>338</v>
      </c>
      <c r="V14" s="45">
        <v>546</v>
      </c>
      <c r="W14" s="45">
        <v>516</v>
      </c>
      <c r="X14" s="45">
        <v>574</v>
      </c>
      <c r="Y14" s="45">
        <v>466</v>
      </c>
      <c r="Z14" s="45">
        <v>584</v>
      </c>
      <c r="AA14" s="45">
        <v>795</v>
      </c>
      <c r="AB14" s="45">
        <v>389</v>
      </c>
      <c r="AC14" s="45">
        <v>0</v>
      </c>
      <c r="AD14" s="45">
        <v>1</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926</v>
      </c>
      <c r="J16" s="25">
        <v>1640</v>
      </c>
      <c r="K16" s="25">
        <v>1436</v>
      </c>
      <c r="L16" s="25">
        <v>117</v>
      </c>
      <c r="M16" s="25">
        <v>658</v>
      </c>
      <c r="N16" s="25">
        <v>759</v>
      </c>
      <c r="O16" s="25">
        <v>786</v>
      </c>
      <c r="P16" s="25">
        <v>801</v>
      </c>
      <c r="Q16" s="25">
        <v>690</v>
      </c>
      <c r="R16" s="25">
        <v>58</v>
      </c>
      <c r="S16" s="25">
        <v>249</v>
      </c>
      <c r="T16" s="25">
        <v>290</v>
      </c>
      <c r="U16" s="25">
        <v>338</v>
      </c>
      <c r="V16" s="25">
        <v>546</v>
      </c>
      <c r="W16" s="25">
        <v>516</v>
      </c>
      <c r="X16" s="25">
        <v>574</v>
      </c>
      <c r="Y16" s="25">
        <v>466</v>
      </c>
      <c r="Z16" s="25">
        <v>584</v>
      </c>
      <c r="AA16" s="25">
        <v>795</v>
      </c>
      <c r="AB16" s="25">
        <v>389</v>
      </c>
      <c r="AC16" s="25">
        <v>0</v>
      </c>
      <c r="AD16" s="25">
        <v>1</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926</v>
      </c>
      <c r="J17" s="45">
        <v>1640</v>
      </c>
      <c r="K17" s="45">
        <v>1436</v>
      </c>
      <c r="L17" s="45">
        <v>117</v>
      </c>
      <c r="M17" s="45">
        <v>658</v>
      </c>
      <c r="N17" s="45">
        <v>759</v>
      </c>
      <c r="O17" s="45">
        <v>786</v>
      </c>
      <c r="P17" s="45">
        <v>801</v>
      </c>
      <c r="Q17" s="45">
        <v>690</v>
      </c>
      <c r="R17" s="45">
        <v>58</v>
      </c>
      <c r="S17" s="45">
        <v>249</v>
      </c>
      <c r="T17" s="45">
        <v>290</v>
      </c>
      <c r="U17" s="45">
        <v>338</v>
      </c>
      <c r="V17" s="45">
        <v>546</v>
      </c>
      <c r="W17" s="45">
        <v>516</v>
      </c>
      <c r="X17" s="45">
        <v>574</v>
      </c>
      <c r="Y17" s="45">
        <v>466</v>
      </c>
      <c r="Z17" s="45">
        <v>584</v>
      </c>
      <c r="AA17" s="45">
        <v>795</v>
      </c>
      <c r="AB17" s="45">
        <v>389</v>
      </c>
      <c r="AC17" s="45">
        <v>0</v>
      </c>
      <c r="AD17" s="45">
        <v>1</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3023</v>
      </c>
      <c r="J19" s="25">
        <v>3755</v>
      </c>
      <c r="K19" s="25">
        <v>1993</v>
      </c>
      <c r="L19" s="25">
        <v>500</v>
      </c>
      <c r="M19" s="25">
        <v>1036</v>
      </c>
      <c r="N19" s="25">
        <v>682</v>
      </c>
      <c r="O19" s="25">
        <v>764</v>
      </c>
      <c r="P19" s="25">
        <v>755</v>
      </c>
      <c r="Q19" s="25">
        <v>771</v>
      </c>
      <c r="R19" s="25">
        <v>162</v>
      </c>
      <c r="S19" s="25">
        <v>366</v>
      </c>
      <c r="T19" s="25">
        <v>226</v>
      </c>
      <c r="U19" s="25">
        <v>408</v>
      </c>
      <c r="V19" s="25">
        <v>351</v>
      </c>
      <c r="W19" s="25">
        <v>631</v>
      </c>
      <c r="X19" s="25">
        <v>588</v>
      </c>
      <c r="Y19" s="25">
        <v>436</v>
      </c>
      <c r="Z19" s="25">
        <v>469</v>
      </c>
      <c r="AA19" s="25">
        <v>750</v>
      </c>
      <c r="AB19" s="25">
        <v>159</v>
      </c>
      <c r="AC19" s="25">
        <v>618</v>
      </c>
      <c r="AD19" s="25">
        <v>0</v>
      </c>
      <c r="AE19" s="25">
        <v>0</v>
      </c>
      <c r="AF19" s="107">
        <f>IFERROR(SUM(I19:AE19)/SUM(I20:AE20),0)</f>
        <v>0.99978316257386024</v>
      </c>
    </row>
    <row r="20" spans="1:44" s="3" customFormat="1" ht="50.1" customHeight="1" thickTop="1" thickBot="1" x14ac:dyDescent="0.3">
      <c r="A20" s="118"/>
      <c r="B20" s="119"/>
      <c r="C20" s="114"/>
      <c r="D20" s="115"/>
      <c r="E20" s="114"/>
      <c r="F20" s="116"/>
      <c r="G20" s="117"/>
      <c r="H20" s="27" t="str">
        <f>'PANEL DE CONTROL DISTRITAL'!H19</f>
        <v>Credenciales recibidas</v>
      </c>
      <c r="I20" s="45">
        <v>3023</v>
      </c>
      <c r="J20" s="45">
        <v>3755</v>
      </c>
      <c r="K20" s="45">
        <v>1993</v>
      </c>
      <c r="L20" s="45">
        <v>500</v>
      </c>
      <c r="M20" s="45">
        <v>1040</v>
      </c>
      <c r="N20" s="45">
        <v>682</v>
      </c>
      <c r="O20" s="45">
        <v>764</v>
      </c>
      <c r="P20" s="45">
        <v>755</v>
      </c>
      <c r="Q20" s="45">
        <v>771</v>
      </c>
      <c r="R20" s="45">
        <v>162</v>
      </c>
      <c r="S20" s="45">
        <v>366</v>
      </c>
      <c r="T20" s="45">
        <v>226</v>
      </c>
      <c r="U20" s="45">
        <v>408</v>
      </c>
      <c r="V20" s="45">
        <v>351</v>
      </c>
      <c r="W20" s="45">
        <v>631</v>
      </c>
      <c r="X20" s="45">
        <v>588</v>
      </c>
      <c r="Y20" s="45">
        <v>436</v>
      </c>
      <c r="Z20" s="45">
        <v>469</v>
      </c>
      <c r="AA20" s="45">
        <v>750</v>
      </c>
      <c r="AB20" s="45">
        <v>159</v>
      </c>
      <c r="AC20" s="45">
        <v>618</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7219</v>
      </c>
      <c r="J22" s="25">
        <v>6396</v>
      </c>
      <c r="K22" s="25">
        <v>6372</v>
      </c>
      <c r="L22" s="25">
        <v>6349</v>
      </c>
      <c r="M22" s="25">
        <v>3940</v>
      </c>
      <c r="N22" s="25">
        <v>2614</v>
      </c>
      <c r="O22" s="25">
        <v>1893</v>
      </c>
      <c r="P22" s="25">
        <v>1564</v>
      </c>
      <c r="Q22" s="25">
        <v>682</v>
      </c>
      <c r="R22" s="25">
        <v>884</v>
      </c>
      <c r="S22" s="25">
        <v>620</v>
      </c>
      <c r="T22" s="25">
        <v>506</v>
      </c>
      <c r="U22" s="25">
        <v>534</v>
      </c>
      <c r="V22" s="25">
        <v>550</v>
      </c>
      <c r="W22" s="25">
        <v>528</v>
      </c>
      <c r="X22" s="25">
        <v>540</v>
      </c>
      <c r="Y22" s="25">
        <v>536</v>
      </c>
      <c r="Z22" s="25">
        <v>468</v>
      </c>
      <c r="AA22" s="25">
        <v>547</v>
      </c>
      <c r="AB22" s="25">
        <v>633</v>
      </c>
      <c r="AC22" s="25">
        <v>427</v>
      </c>
      <c r="AD22" s="25">
        <v>185</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7219</v>
      </c>
      <c r="J23" s="45">
        <v>6396</v>
      </c>
      <c r="K23" s="45">
        <v>6372</v>
      </c>
      <c r="L23" s="45">
        <v>6349</v>
      </c>
      <c r="M23" s="45">
        <v>3940</v>
      </c>
      <c r="N23" s="45">
        <v>2614</v>
      </c>
      <c r="O23" s="45">
        <v>1893</v>
      </c>
      <c r="P23" s="45">
        <v>1564</v>
      </c>
      <c r="Q23" s="45">
        <v>682</v>
      </c>
      <c r="R23" s="45">
        <v>884</v>
      </c>
      <c r="S23" s="45">
        <v>620</v>
      </c>
      <c r="T23" s="45">
        <v>506</v>
      </c>
      <c r="U23" s="45">
        <v>534</v>
      </c>
      <c r="V23" s="45">
        <v>550</v>
      </c>
      <c r="W23" s="45">
        <v>528</v>
      </c>
      <c r="X23" s="45">
        <v>540</v>
      </c>
      <c r="Y23" s="45">
        <v>536</v>
      </c>
      <c r="Z23" s="45">
        <v>468</v>
      </c>
      <c r="AA23" s="45">
        <v>547</v>
      </c>
      <c r="AB23" s="45">
        <v>633</v>
      </c>
      <c r="AC23" s="45">
        <v>427</v>
      </c>
      <c r="AD23" s="45">
        <v>185</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2292</v>
      </c>
      <c r="J25" s="25">
        <v>4578</v>
      </c>
      <c r="K25" s="25">
        <v>1998</v>
      </c>
      <c r="L25" s="25">
        <v>523</v>
      </c>
      <c r="M25" s="25">
        <v>3445</v>
      </c>
      <c r="N25" s="25">
        <v>2008</v>
      </c>
      <c r="O25" s="25">
        <v>1369</v>
      </c>
      <c r="P25" s="25">
        <v>1084</v>
      </c>
      <c r="Q25" s="25">
        <v>825</v>
      </c>
      <c r="R25" s="25">
        <v>140</v>
      </c>
      <c r="S25" s="25">
        <v>630</v>
      </c>
      <c r="T25" s="25">
        <v>340</v>
      </c>
      <c r="U25" s="25">
        <v>380</v>
      </c>
      <c r="V25" s="25">
        <v>335</v>
      </c>
      <c r="W25" s="25">
        <v>653</v>
      </c>
      <c r="X25" s="25">
        <v>576</v>
      </c>
      <c r="Y25" s="25">
        <v>440</v>
      </c>
      <c r="Z25" s="25">
        <v>537</v>
      </c>
      <c r="AA25" s="25">
        <v>671</v>
      </c>
      <c r="AB25" s="25">
        <v>73</v>
      </c>
      <c r="AC25" s="25">
        <v>824</v>
      </c>
      <c r="AD25" s="25">
        <v>242</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2292</v>
      </c>
      <c r="J26" s="45">
        <v>4578</v>
      </c>
      <c r="K26" s="45">
        <v>1998</v>
      </c>
      <c r="L26" s="45">
        <v>523</v>
      </c>
      <c r="M26" s="45">
        <v>3445</v>
      </c>
      <c r="N26" s="45">
        <v>2008</v>
      </c>
      <c r="O26" s="45">
        <v>1369</v>
      </c>
      <c r="P26" s="45">
        <v>1084</v>
      </c>
      <c r="Q26" s="45">
        <v>825</v>
      </c>
      <c r="R26" s="45">
        <v>140</v>
      </c>
      <c r="S26" s="45">
        <v>630</v>
      </c>
      <c r="T26" s="45">
        <v>340</v>
      </c>
      <c r="U26" s="45">
        <v>380</v>
      </c>
      <c r="V26" s="45">
        <v>335</v>
      </c>
      <c r="W26" s="45">
        <v>653</v>
      </c>
      <c r="X26" s="45">
        <v>576</v>
      </c>
      <c r="Y26" s="45">
        <v>440</v>
      </c>
      <c r="Z26" s="45">
        <v>537</v>
      </c>
      <c r="AA26" s="45">
        <v>671</v>
      </c>
      <c r="AB26" s="45">
        <v>73</v>
      </c>
      <c r="AC26" s="45">
        <v>824</v>
      </c>
      <c r="AD26" s="45">
        <v>242</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0" customHeight="1" thickTop="1" x14ac:dyDescent="0.25"/>
  </sheetData>
  <mergeCells count="70">
    <mergeCell ref="G25:G26"/>
    <mergeCell ref="AF25:AF26"/>
    <mergeCell ref="A24:AF24"/>
    <mergeCell ref="A25:A26"/>
    <mergeCell ref="B25:B26"/>
    <mergeCell ref="C25:C26"/>
    <mergeCell ref="D25:D26"/>
    <mergeCell ref="E25:E26"/>
    <mergeCell ref="F25:F26"/>
    <mergeCell ref="E22:E23"/>
    <mergeCell ref="F19:F20"/>
    <mergeCell ref="G19:G20"/>
    <mergeCell ref="AF19:AF20"/>
    <mergeCell ref="A19:A20"/>
    <mergeCell ref="B19:B20"/>
    <mergeCell ref="C19:C20"/>
    <mergeCell ref="D19:D20"/>
    <mergeCell ref="E19:E20"/>
    <mergeCell ref="F22:F23"/>
    <mergeCell ref="G22:G23"/>
    <mergeCell ref="AF22:AF23"/>
    <mergeCell ref="A22:A23"/>
    <mergeCell ref="B22:B23"/>
    <mergeCell ref="C22:C23"/>
    <mergeCell ref="D22:D23"/>
    <mergeCell ref="F16:F17"/>
    <mergeCell ref="G16:G17"/>
    <mergeCell ref="AF16:AF17"/>
    <mergeCell ref="A18:AF18"/>
    <mergeCell ref="A16:A17"/>
    <mergeCell ref="B16:B17"/>
    <mergeCell ref="C16:C17"/>
    <mergeCell ref="D16:D17"/>
    <mergeCell ref="E16:E17"/>
    <mergeCell ref="F13:F14"/>
    <mergeCell ref="G13:G14"/>
    <mergeCell ref="AF13:AF14"/>
    <mergeCell ref="A15:AF15"/>
    <mergeCell ref="A13:A14"/>
    <mergeCell ref="B13:B14"/>
    <mergeCell ref="C13:C14"/>
    <mergeCell ref="D13:D14"/>
    <mergeCell ref="E13:E14"/>
    <mergeCell ref="A12:AF12"/>
    <mergeCell ref="A10:A11"/>
    <mergeCell ref="B10:B11"/>
    <mergeCell ref="C10:C11"/>
    <mergeCell ref="D10:D11"/>
    <mergeCell ref="E10:E11"/>
    <mergeCell ref="A1:AF1"/>
    <mergeCell ref="F2:G2"/>
    <mergeCell ref="A4:AF4"/>
    <mergeCell ref="A5:AF5"/>
    <mergeCell ref="F10:F11"/>
    <mergeCell ref="G10:G11"/>
    <mergeCell ref="AF10:AF11"/>
    <mergeCell ref="A6:A9"/>
    <mergeCell ref="B6:H6"/>
    <mergeCell ref="I6:AE6"/>
    <mergeCell ref="AF6:AF9"/>
    <mergeCell ref="B7:D7"/>
    <mergeCell ref="E7:H7"/>
    <mergeCell ref="I7:AE7"/>
    <mergeCell ref="B8:AE8"/>
    <mergeCell ref="I29:L29"/>
    <mergeCell ref="B34:M34"/>
    <mergeCell ref="B35:G35"/>
    <mergeCell ref="H35:M35"/>
    <mergeCell ref="B36:G37"/>
    <mergeCell ref="H36:M37"/>
  </mergeCells>
  <phoneticPr fontId="29" type="noConversion"/>
  <conditionalFormatting sqref="AF10">
    <cfRule type="cellIs" dxfId="441" priority="20" operator="greaterThan">
      <formula>95%</formula>
    </cfRule>
    <cfRule type="cellIs" dxfId="440" priority="21" operator="greaterThanOrEqual">
      <formula>90%</formula>
    </cfRule>
    <cfRule type="cellIs" dxfId="439" priority="22" operator="lessThan">
      <formula>89.99%</formula>
    </cfRule>
  </conditionalFormatting>
  <conditionalFormatting sqref="AF13">
    <cfRule type="cellIs" dxfId="438" priority="17" operator="greaterThan">
      <formula>95%</formula>
    </cfRule>
    <cfRule type="cellIs" dxfId="437" priority="18" operator="greaterThanOrEqual">
      <formula>90%</formula>
    </cfRule>
    <cfRule type="cellIs" dxfId="436" priority="19" operator="lessThan">
      <formula>89.99%</formula>
    </cfRule>
  </conditionalFormatting>
  <conditionalFormatting sqref="AF16">
    <cfRule type="cellIs" dxfId="435" priority="14" operator="greaterThan">
      <formula>95%</formula>
    </cfRule>
    <cfRule type="cellIs" dxfId="434" priority="15" operator="greaterThanOrEqual">
      <formula>90%</formula>
    </cfRule>
    <cfRule type="cellIs" dxfId="433" priority="16" operator="lessThan">
      <formula>89.99%</formula>
    </cfRule>
  </conditionalFormatting>
  <conditionalFormatting sqref="AF19">
    <cfRule type="cellIs" dxfId="432" priority="11" operator="greaterThan">
      <formula>95%</formula>
    </cfRule>
    <cfRule type="cellIs" dxfId="431" priority="12" operator="greaterThanOrEqual">
      <formula>90%</formula>
    </cfRule>
    <cfRule type="cellIs" dxfId="430" priority="13" operator="lessThan">
      <formula>89.99%</formula>
    </cfRule>
  </conditionalFormatting>
  <conditionalFormatting sqref="AF22">
    <cfRule type="cellIs" dxfId="429" priority="1" operator="greaterThanOrEqual">
      <formula>100%</formula>
    </cfRule>
    <cfRule type="cellIs" dxfId="428" priority="2" operator="lessThan">
      <formula>99.99%</formula>
    </cfRule>
  </conditionalFormatting>
  <conditionalFormatting sqref="AF25">
    <cfRule type="cellIs" dxfId="427" priority="5" operator="greaterThan">
      <formula>95%</formula>
    </cfRule>
    <cfRule type="cellIs" dxfId="426" priority="6" operator="greaterThanOrEqual">
      <formula>90%</formula>
    </cfRule>
    <cfRule type="cellIs" dxfId="425" priority="7" operator="lessThan">
      <formula>89.99%</formula>
    </cfRule>
  </conditionalFormatting>
  <conditionalFormatting sqref="I21:AE21">
    <cfRule type="colorScale" priority="51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AR38"/>
  <sheetViews>
    <sheetView showGridLines="0" topLeftCell="C4" zoomScale="55" zoomScaleNormal="55" workbookViewId="0">
      <selection activeCell="AB11" sqref="AB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3</v>
      </c>
      <c r="F2" s="99" t="s">
        <v>25</v>
      </c>
      <c r="G2" s="99"/>
      <c r="H2" s="22">
        <v>90351</v>
      </c>
      <c r="I2" s="21"/>
      <c r="J2" s="21"/>
      <c r="K2" s="12"/>
      <c r="L2" s="12"/>
      <c r="M2" s="12"/>
      <c r="N2" s="12"/>
      <c r="O2" s="12"/>
      <c r="P2" s="12"/>
      <c r="Q2" s="12"/>
      <c r="R2" s="12"/>
      <c r="S2" s="12"/>
      <c r="T2" s="12"/>
      <c r="U2" s="12"/>
      <c r="V2" s="12"/>
      <c r="W2" s="12"/>
      <c r="X2" s="12"/>
      <c r="Y2" s="12"/>
      <c r="Z2" s="12"/>
      <c r="AA2" s="12"/>
      <c r="AB2" s="12"/>
      <c r="AC2" s="12"/>
      <c r="AD2" s="12"/>
      <c r="AE2" s="12"/>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671</v>
      </c>
      <c r="J10" s="25">
        <v>1172</v>
      </c>
      <c r="K10" s="25">
        <v>863</v>
      </c>
      <c r="L10" s="25">
        <v>100</v>
      </c>
      <c r="M10" s="25">
        <v>636</v>
      </c>
      <c r="N10" s="25">
        <v>689</v>
      </c>
      <c r="O10" s="25">
        <v>639</v>
      </c>
      <c r="P10" s="25">
        <v>477</v>
      </c>
      <c r="Q10" s="25">
        <v>494</v>
      </c>
      <c r="R10" s="25">
        <v>65</v>
      </c>
      <c r="S10" s="25">
        <v>264</v>
      </c>
      <c r="T10" s="25">
        <v>257</v>
      </c>
      <c r="U10" s="25">
        <v>374</v>
      </c>
      <c r="V10" s="25">
        <v>413</v>
      </c>
      <c r="W10" s="25">
        <v>510</v>
      </c>
      <c r="X10" s="25">
        <v>429</v>
      </c>
      <c r="Y10" s="25">
        <v>380</v>
      </c>
      <c r="Z10" s="25">
        <v>527</v>
      </c>
      <c r="AA10" s="25">
        <v>655</v>
      </c>
      <c r="AB10" s="25">
        <v>205</v>
      </c>
      <c r="AC10" s="25">
        <v>0</v>
      </c>
      <c r="AD10" s="25">
        <v>0</v>
      </c>
      <c r="AE10" s="25">
        <v>0</v>
      </c>
      <c r="AF10" s="107">
        <f>IFERROR(SUM(I10:AE10)/SUM(I11:AE11),0)</f>
        <v>0.97401309264034919</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682</v>
      </c>
      <c r="J11" s="45">
        <v>1195</v>
      </c>
      <c r="K11" s="45">
        <v>885</v>
      </c>
      <c r="L11" s="45">
        <v>104</v>
      </c>
      <c r="M11" s="45">
        <v>664</v>
      </c>
      <c r="N11" s="45">
        <v>733</v>
      </c>
      <c r="O11" s="45">
        <v>682</v>
      </c>
      <c r="P11" s="45">
        <v>503</v>
      </c>
      <c r="Q11" s="45">
        <v>510</v>
      </c>
      <c r="R11" s="45">
        <v>68</v>
      </c>
      <c r="S11" s="45">
        <v>270</v>
      </c>
      <c r="T11" s="45">
        <v>267</v>
      </c>
      <c r="U11" s="45">
        <v>382</v>
      </c>
      <c r="V11" s="45">
        <v>421</v>
      </c>
      <c r="W11" s="45">
        <v>510</v>
      </c>
      <c r="X11" s="45">
        <v>429</v>
      </c>
      <c r="Y11" s="45">
        <v>380</v>
      </c>
      <c r="Z11" s="45">
        <v>527</v>
      </c>
      <c r="AA11" s="45">
        <v>665</v>
      </c>
      <c r="AB11" s="45">
        <v>205</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669</v>
      </c>
      <c r="J13" s="25">
        <v>1173</v>
      </c>
      <c r="K13" s="25">
        <v>862</v>
      </c>
      <c r="L13" s="25">
        <v>99</v>
      </c>
      <c r="M13" s="25">
        <v>636</v>
      </c>
      <c r="N13" s="25">
        <v>689</v>
      </c>
      <c r="O13" s="25">
        <v>639</v>
      </c>
      <c r="P13" s="25">
        <v>477</v>
      </c>
      <c r="Q13" s="25">
        <v>493</v>
      </c>
      <c r="R13" s="25">
        <v>65</v>
      </c>
      <c r="S13" s="25">
        <v>264</v>
      </c>
      <c r="T13" s="25">
        <v>257</v>
      </c>
      <c r="U13" s="25">
        <v>374</v>
      </c>
      <c r="V13" s="25">
        <v>413</v>
      </c>
      <c r="W13" s="25">
        <v>510</v>
      </c>
      <c r="X13" s="25">
        <v>429</v>
      </c>
      <c r="Y13" s="25">
        <v>380</v>
      </c>
      <c r="Z13" s="25">
        <v>526</v>
      </c>
      <c r="AA13" s="25">
        <v>655</v>
      </c>
      <c r="AB13" s="25">
        <v>205</v>
      </c>
      <c r="AC13" s="25">
        <v>0</v>
      </c>
      <c r="AD13" s="25">
        <v>0</v>
      </c>
      <c r="AE13" s="25">
        <v>0</v>
      </c>
      <c r="AF13" s="107">
        <f>IFERROR(SUM(I13:AE13)/SUM(I14:AE14),0)</f>
        <v>0.99949083503054992</v>
      </c>
    </row>
    <row r="14" spans="1:44" s="3" customFormat="1" ht="50.1" customHeight="1" thickTop="1" thickBot="1" x14ac:dyDescent="0.3">
      <c r="A14" s="118"/>
      <c r="B14" s="119"/>
      <c r="C14" s="114"/>
      <c r="D14" s="115"/>
      <c r="E14" s="114"/>
      <c r="F14" s="116"/>
      <c r="G14" s="117"/>
      <c r="H14" s="27" t="str">
        <f>'PANEL DE CONTROL DISTRITAL'!H13</f>
        <v>Número de trámites aplicados</v>
      </c>
      <c r="I14" s="45">
        <v>671</v>
      </c>
      <c r="J14" s="45">
        <v>1172</v>
      </c>
      <c r="K14" s="45">
        <v>863</v>
      </c>
      <c r="L14" s="45">
        <v>100</v>
      </c>
      <c r="M14" s="45">
        <v>636</v>
      </c>
      <c r="N14" s="45">
        <v>689</v>
      </c>
      <c r="O14" s="45">
        <v>639</v>
      </c>
      <c r="P14" s="45">
        <v>477</v>
      </c>
      <c r="Q14" s="45">
        <v>494</v>
      </c>
      <c r="R14" s="45">
        <v>65</v>
      </c>
      <c r="S14" s="45">
        <v>264</v>
      </c>
      <c r="T14" s="45">
        <v>257</v>
      </c>
      <c r="U14" s="45">
        <v>374</v>
      </c>
      <c r="V14" s="45">
        <v>413</v>
      </c>
      <c r="W14" s="45">
        <v>510</v>
      </c>
      <c r="X14" s="45">
        <v>429</v>
      </c>
      <c r="Y14" s="45">
        <v>380</v>
      </c>
      <c r="Z14" s="45">
        <v>527</v>
      </c>
      <c r="AA14" s="45">
        <v>655</v>
      </c>
      <c r="AB14" s="45">
        <v>205</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671</v>
      </c>
      <c r="J16" s="25">
        <v>1172</v>
      </c>
      <c r="K16" s="25">
        <v>862</v>
      </c>
      <c r="L16" s="25">
        <v>100</v>
      </c>
      <c r="M16" s="25">
        <v>636</v>
      </c>
      <c r="N16" s="25">
        <v>689</v>
      </c>
      <c r="O16" s="25">
        <v>639</v>
      </c>
      <c r="P16" s="25">
        <v>477</v>
      </c>
      <c r="Q16" s="25">
        <v>494</v>
      </c>
      <c r="R16" s="25">
        <v>65</v>
      </c>
      <c r="S16" s="25">
        <v>264</v>
      </c>
      <c r="T16" s="25">
        <v>257</v>
      </c>
      <c r="U16" s="25">
        <v>374</v>
      </c>
      <c r="V16" s="25">
        <v>413</v>
      </c>
      <c r="W16" s="25">
        <v>510</v>
      </c>
      <c r="X16" s="25">
        <v>429</v>
      </c>
      <c r="Y16" s="25">
        <v>380</v>
      </c>
      <c r="Z16" s="25">
        <v>527</v>
      </c>
      <c r="AA16" s="25">
        <v>655</v>
      </c>
      <c r="AB16" s="25">
        <v>205</v>
      </c>
      <c r="AC16" s="25">
        <v>0</v>
      </c>
      <c r="AD16" s="25">
        <v>0</v>
      </c>
      <c r="AE16" s="25">
        <v>0</v>
      </c>
      <c r="AF16" s="107">
        <f>IFERROR(SUM(I16:AE16)/SUM(I17:AE17),0)</f>
        <v>0.99989816700611001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671</v>
      </c>
      <c r="J17" s="45">
        <v>1172</v>
      </c>
      <c r="K17" s="45">
        <v>863</v>
      </c>
      <c r="L17" s="45">
        <v>100</v>
      </c>
      <c r="M17" s="45">
        <v>636</v>
      </c>
      <c r="N17" s="45">
        <v>689</v>
      </c>
      <c r="O17" s="45">
        <v>639</v>
      </c>
      <c r="P17" s="45">
        <v>477</v>
      </c>
      <c r="Q17" s="45">
        <v>494</v>
      </c>
      <c r="R17" s="45">
        <v>65</v>
      </c>
      <c r="S17" s="45">
        <v>264</v>
      </c>
      <c r="T17" s="45">
        <v>257</v>
      </c>
      <c r="U17" s="45">
        <v>374</v>
      </c>
      <c r="V17" s="45">
        <v>413</v>
      </c>
      <c r="W17" s="45">
        <v>510</v>
      </c>
      <c r="X17" s="45">
        <v>429</v>
      </c>
      <c r="Y17" s="45">
        <v>380</v>
      </c>
      <c r="Z17" s="45">
        <v>527</v>
      </c>
      <c r="AA17" s="45">
        <v>655</v>
      </c>
      <c r="AB17" s="45">
        <v>205</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1397</v>
      </c>
      <c r="J19" s="25">
        <v>2510</v>
      </c>
      <c r="K19" s="25">
        <v>1386</v>
      </c>
      <c r="L19" s="25">
        <v>310</v>
      </c>
      <c r="M19" s="25">
        <v>757</v>
      </c>
      <c r="N19" s="25">
        <v>676</v>
      </c>
      <c r="O19" s="25">
        <v>650</v>
      </c>
      <c r="P19" s="25">
        <v>564</v>
      </c>
      <c r="Q19" s="25">
        <v>465</v>
      </c>
      <c r="R19" s="25">
        <v>117</v>
      </c>
      <c r="S19" s="25">
        <v>358</v>
      </c>
      <c r="T19" s="25">
        <v>180</v>
      </c>
      <c r="U19" s="25">
        <v>426</v>
      </c>
      <c r="V19" s="25">
        <v>382</v>
      </c>
      <c r="W19" s="25">
        <v>467</v>
      </c>
      <c r="X19" s="25">
        <v>474</v>
      </c>
      <c r="Y19" s="25">
        <v>338</v>
      </c>
      <c r="Z19" s="25">
        <v>539</v>
      </c>
      <c r="AA19" s="25">
        <v>549</v>
      </c>
      <c r="AB19" s="25">
        <v>126</v>
      </c>
      <c r="AC19" s="25">
        <v>374</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1397</v>
      </c>
      <c r="J20" s="45">
        <v>2510</v>
      </c>
      <c r="K20" s="45">
        <v>1386</v>
      </c>
      <c r="L20" s="45">
        <v>310</v>
      </c>
      <c r="M20" s="45">
        <v>757</v>
      </c>
      <c r="N20" s="45">
        <v>676</v>
      </c>
      <c r="O20" s="45">
        <v>650</v>
      </c>
      <c r="P20" s="45">
        <v>564</v>
      </c>
      <c r="Q20" s="45">
        <v>465</v>
      </c>
      <c r="R20" s="45">
        <v>117</v>
      </c>
      <c r="S20" s="45">
        <v>358</v>
      </c>
      <c r="T20" s="45">
        <v>180</v>
      </c>
      <c r="U20" s="45">
        <v>426</v>
      </c>
      <c r="V20" s="45">
        <v>382</v>
      </c>
      <c r="W20" s="45">
        <v>467</v>
      </c>
      <c r="X20" s="45">
        <v>474</v>
      </c>
      <c r="Y20" s="45">
        <v>338</v>
      </c>
      <c r="Z20" s="45">
        <v>539</v>
      </c>
      <c r="AA20" s="45">
        <v>549</v>
      </c>
      <c r="AB20" s="45">
        <v>126</v>
      </c>
      <c r="AC20" s="45">
        <v>374</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2954</v>
      </c>
      <c r="J22" s="25">
        <v>3598</v>
      </c>
      <c r="K22" s="25">
        <v>3864</v>
      </c>
      <c r="L22" s="25">
        <v>3597</v>
      </c>
      <c r="M22" s="25">
        <v>2441</v>
      </c>
      <c r="N22" s="25">
        <v>2071</v>
      </c>
      <c r="O22" s="25">
        <v>2014</v>
      </c>
      <c r="P22" s="25">
        <v>1622</v>
      </c>
      <c r="Q22" s="25">
        <v>1254</v>
      </c>
      <c r="R22" s="25">
        <v>1298</v>
      </c>
      <c r="S22" s="25">
        <v>1219</v>
      </c>
      <c r="T22" s="25">
        <v>1092</v>
      </c>
      <c r="U22" s="25">
        <v>1167</v>
      </c>
      <c r="V22" s="25">
        <v>1250</v>
      </c>
      <c r="W22" s="25">
        <v>1377</v>
      </c>
      <c r="X22" s="25">
        <v>1499</v>
      </c>
      <c r="Y22" s="25">
        <v>1441</v>
      </c>
      <c r="Z22" s="25">
        <v>1629</v>
      </c>
      <c r="AA22" s="25">
        <v>1269</v>
      </c>
      <c r="AB22" s="25">
        <v>1221</v>
      </c>
      <c r="AC22" s="25">
        <v>1076</v>
      </c>
      <c r="AD22" s="25">
        <v>519</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2954</v>
      </c>
      <c r="J23" s="45">
        <v>3598</v>
      </c>
      <c r="K23" s="45">
        <v>3864</v>
      </c>
      <c r="L23" s="45">
        <v>3597</v>
      </c>
      <c r="M23" s="45">
        <v>2441</v>
      </c>
      <c r="N23" s="45">
        <v>2071</v>
      </c>
      <c r="O23" s="45">
        <v>2014</v>
      </c>
      <c r="P23" s="45">
        <v>1622</v>
      </c>
      <c r="Q23" s="45">
        <v>1254</v>
      </c>
      <c r="R23" s="45">
        <v>1298</v>
      </c>
      <c r="S23" s="45">
        <v>1219</v>
      </c>
      <c r="T23" s="45">
        <v>1092</v>
      </c>
      <c r="U23" s="45">
        <v>1167</v>
      </c>
      <c r="V23" s="45">
        <v>1250</v>
      </c>
      <c r="W23" s="45">
        <v>1377</v>
      </c>
      <c r="X23" s="45">
        <v>1499</v>
      </c>
      <c r="Y23" s="45">
        <v>1441</v>
      </c>
      <c r="Z23" s="45">
        <v>1629</v>
      </c>
      <c r="AA23" s="45">
        <v>1269</v>
      </c>
      <c r="AB23" s="45">
        <v>1221</v>
      </c>
      <c r="AC23" s="45">
        <v>1076</v>
      </c>
      <c r="AD23" s="45">
        <v>519</v>
      </c>
      <c r="AE23" s="45">
        <v>0</v>
      </c>
      <c r="AF23" s="107"/>
    </row>
    <row r="24" spans="1:44" s="4" customFormat="1" ht="8.2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1415</v>
      </c>
      <c r="J25" s="25">
        <v>1866</v>
      </c>
      <c r="K25" s="25">
        <v>1114</v>
      </c>
      <c r="L25" s="25">
        <v>577</v>
      </c>
      <c r="M25" s="25">
        <v>1913</v>
      </c>
      <c r="N25" s="25">
        <v>1046</v>
      </c>
      <c r="O25" s="25">
        <v>679</v>
      </c>
      <c r="P25" s="25">
        <v>956</v>
      </c>
      <c r="Q25" s="25">
        <v>833</v>
      </c>
      <c r="R25" s="25">
        <v>73</v>
      </c>
      <c r="S25" s="25">
        <v>437</v>
      </c>
      <c r="T25" s="25">
        <v>307</v>
      </c>
      <c r="U25" s="25">
        <v>351</v>
      </c>
      <c r="V25" s="25">
        <v>299</v>
      </c>
      <c r="W25" s="25">
        <v>340</v>
      </c>
      <c r="X25" s="25">
        <v>352</v>
      </c>
      <c r="Y25" s="25">
        <v>396</v>
      </c>
      <c r="Z25" s="25">
        <v>351</v>
      </c>
      <c r="AA25" s="25">
        <v>909</v>
      </c>
      <c r="AB25" s="25">
        <v>174</v>
      </c>
      <c r="AC25" s="25">
        <v>529</v>
      </c>
      <c r="AD25" s="25">
        <v>547</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1415</v>
      </c>
      <c r="J26" s="45">
        <v>1866</v>
      </c>
      <c r="K26" s="45">
        <v>1114</v>
      </c>
      <c r="L26" s="45">
        <v>577</v>
      </c>
      <c r="M26" s="45">
        <v>1913</v>
      </c>
      <c r="N26" s="45">
        <v>1046</v>
      </c>
      <c r="O26" s="45">
        <v>679</v>
      </c>
      <c r="P26" s="45">
        <v>956</v>
      </c>
      <c r="Q26" s="45">
        <v>833</v>
      </c>
      <c r="R26" s="45">
        <v>73</v>
      </c>
      <c r="S26" s="45">
        <v>437</v>
      </c>
      <c r="T26" s="45">
        <v>307</v>
      </c>
      <c r="U26" s="45">
        <v>351</v>
      </c>
      <c r="V26" s="45">
        <v>299</v>
      </c>
      <c r="W26" s="45">
        <v>340</v>
      </c>
      <c r="X26" s="45">
        <v>352</v>
      </c>
      <c r="Y26" s="45">
        <v>396</v>
      </c>
      <c r="Z26" s="45">
        <v>351</v>
      </c>
      <c r="AA26" s="45">
        <v>909</v>
      </c>
      <c r="AB26" s="45">
        <v>174</v>
      </c>
      <c r="AC26" s="45">
        <v>529</v>
      </c>
      <c r="AD26" s="45">
        <v>547</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0" customHeight="1" thickTop="1" x14ac:dyDescent="0.25"/>
  </sheetData>
  <mergeCells count="70">
    <mergeCell ref="G25:G26"/>
    <mergeCell ref="AF25:AF26"/>
    <mergeCell ref="A24:AF24"/>
    <mergeCell ref="A25:A26"/>
    <mergeCell ref="B25:B26"/>
    <mergeCell ref="C25:C26"/>
    <mergeCell ref="D25:D26"/>
    <mergeCell ref="E25:E26"/>
    <mergeCell ref="F25:F26"/>
    <mergeCell ref="E22:E23"/>
    <mergeCell ref="F19:F20"/>
    <mergeCell ref="G19:G20"/>
    <mergeCell ref="AF19:AF20"/>
    <mergeCell ref="A19:A20"/>
    <mergeCell ref="B19:B20"/>
    <mergeCell ref="C19:C20"/>
    <mergeCell ref="D19:D20"/>
    <mergeCell ref="E19:E20"/>
    <mergeCell ref="F22:F23"/>
    <mergeCell ref="G22:G23"/>
    <mergeCell ref="AF22:AF23"/>
    <mergeCell ref="A22:A23"/>
    <mergeCell ref="B22:B23"/>
    <mergeCell ref="C22:C23"/>
    <mergeCell ref="D22:D23"/>
    <mergeCell ref="F16:F17"/>
    <mergeCell ref="G16:G17"/>
    <mergeCell ref="AF16:AF17"/>
    <mergeCell ref="A18:AF18"/>
    <mergeCell ref="A16:A17"/>
    <mergeCell ref="B16:B17"/>
    <mergeCell ref="C16:C17"/>
    <mergeCell ref="D16:D17"/>
    <mergeCell ref="E16:E17"/>
    <mergeCell ref="F13:F14"/>
    <mergeCell ref="G13:G14"/>
    <mergeCell ref="AF13:AF14"/>
    <mergeCell ref="A15:AF15"/>
    <mergeCell ref="A13:A14"/>
    <mergeCell ref="B13:B14"/>
    <mergeCell ref="C13:C14"/>
    <mergeCell ref="D13:D14"/>
    <mergeCell ref="E13:E14"/>
    <mergeCell ref="A12:AF12"/>
    <mergeCell ref="A10:A11"/>
    <mergeCell ref="B10:B11"/>
    <mergeCell ref="C10:C11"/>
    <mergeCell ref="D10:D11"/>
    <mergeCell ref="E10:E11"/>
    <mergeCell ref="A1:AF1"/>
    <mergeCell ref="F2:G2"/>
    <mergeCell ref="A4:AF4"/>
    <mergeCell ref="A5:AF5"/>
    <mergeCell ref="F10:F11"/>
    <mergeCell ref="G10:G11"/>
    <mergeCell ref="AF10:AF11"/>
    <mergeCell ref="A6:A9"/>
    <mergeCell ref="B6:H6"/>
    <mergeCell ref="I6:AE6"/>
    <mergeCell ref="AF6:AF9"/>
    <mergeCell ref="B7:D7"/>
    <mergeCell ref="E7:H7"/>
    <mergeCell ref="I7:AE7"/>
    <mergeCell ref="B8:AE8"/>
    <mergeCell ref="I29:L29"/>
    <mergeCell ref="B34:M34"/>
    <mergeCell ref="B35:G35"/>
    <mergeCell ref="H35:M35"/>
    <mergeCell ref="B36:G37"/>
    <mergeCell ref="H36:M37"/>
  </mergeCells>
  <conditionalFormatting sqref="AF10">
    <cfRule type="cellIs" dxfId="424" priority="18" operator="greaterThan">
      <formula>95%</formula>
    </cfRule>
    <cfRule type="cellIs" dxfId="423" priority="19" operator="greaterThanOrEqual">
      <formula>90%</formula>
    </cfRule>
    <cfRule type="cellIs" dxfId="422" priority="20" operator="lessThan">
      <formula>89.99%</formula>
    </cfRule>
  </conditionalFormatting>
  <conditionalFormatting sqref="AF13">
    <cfRule type="cellIs" dxfId="421" priority="15" operator="greaterThan">
      <formula>95%</formula>
    </cfRule>
    <cfRule type="cellIs" dxfId="420" priority="16" operator="greaterThanOrEqual">
      <formula>90%</formula>
    </cfRule>
    <cfRule type="cellIs" dxfId="419" priority="17" operator="lessThan">
      <formula>89.99%</formula>
    </cfRule>
  </conditionalFormatting>
  <conditionalFormatting sqref="AF16">
    <cfRule type="cellIs" dxfId="418" priority="12" operator="greaterThan">
      <formula>95%</formula>
    </cfRule>
    <cfRule type="cellIs" dxfId="417" priority="13" operator="greaterThanOrEqual">
      <formula>90%</formula>
    </cfRule>
    <cfRule type="cellIs" dxfId="416" priority="14" operator="lessThan">
      <formula>89.99%</formula>
    </cfRule>
  </conditionalFormatting>
  <conditionalFormatting sqref="AF19">
    <cfRule type="cellIs" dxfId="415" priority="9" operator="greaterThan">
      <formula>95%</formula>
    </cfRule>
    <cfRule type="cellIs" dxfId="414" priority="10" operator="greaterThanOrEqual">
      <formula>90%</formula>
    </cfRule>
    <cfRule type="cellIs" dxfId="413" priority="11" operator="lessThan">
      <formula>89.99%</formula>
    </cfRule>
  </conditionalFormatting>
  <conditionalFormatting sqref="AF22">
    <cfRule type="cellIs" dxfId="412" priority="1" operator="greaterThanOrEqual">
      <formula>100%</formula>
    </cfRule>
    <cfRule type="cellIs" dxfId="411" priority="2" operator="lessThan">
      <formula>99.99%</formula>
    </cfRule>
  </conditionalFormatting>
  <conditionalFormatting sqref="AF25">
    <cfRule type="cellIs" dxfId="410" priority="3" operator="greaterThan">
      <formula>95%</formula>
    </cfRule>
    <cfRule type="cellIs" dxfId="409" priority="4" operator="greaterThanOrEqual">
      <formula>90%</formula>
    </cfRule>
    <cfRule type="cellIs" dxfId="408" priority="5" operator="lessThan">
      <formula>89.99%</formula>
    </cfRule>
  </conditionalFormatting>
  <conditionalFormatting sqref="I21:AE21">
    <cfRule type="colorScale" priority="51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AR38"/>
  <sheetViews>
    <sheetView showGridLines="0" topLeftCell="E4" zoomScale="55" zoomScaleNormal="55" workbookViewId="0">
      <selection activeCell="AA17" sqref="AA17"/>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4</v>
      </c>
      <c r="F2" s="99" t="s">
        <v>25</v>
      </c>
      <c r="G2" s="99"/>
      <c r="H2" s="22">
        <v>90451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870</v>
      </c>
      <c r="J10" s="25">
        <v>1583</v>
      </c>
      <c r="K10" s="25">
        <v>1332</v>
      </c>
      <c r="L10" s="25">
        <v>142</v>
      </c>
      <c r="M10" s="25">
        <v>668</v>
      </c>
      <c r="N10" s="25">
        <v>791</v>
      </c>
      <c r="O10" s="25">
        <v>706</v>
      </c>
      <c r="P10" s="25">
        <v>622</v>
      </c>
      <c r="Q10" s="25">
        <v>483</v>
      </c>
      <c r="R10" s="25">
        <v>69</v>
      </c>
      <c r="S10" s="25">
        <v>158</v>
      </c>
      <c r="T10" s="25">
        <v>115</v>
      </c>
      <c r="U10" s="25">
        <v>171</v>
      </c>
      <c r="V10" s="25">
        <v>203</v>
      </c>
      <c r="W10" s="25">
        <v>285</v>
      </c>
      <c r="X10" s="25">
        <v>284</v>
      </c>
      <c r="Y10" s="25">
        <v>248</v>
      </c>
      <c r="Z10" s="25">
        <v>464</v>
      </c>
      <c r="AA10" s="25">
        <v>633</v>
      </c>
      <c r="AB10" s="25">
        <v>338</v>
      </c>
      <c r="AC10" s="25">
        <v>0</v>
      </c>
      <c r="AD10" s="25">
        <v>0</v>
      </c>
      <c r="AE10" s="25">
        <v>0</v>
      </c>
      <c r="AF10" s="107">
        <f>IFERROR(SUM(I10:AE10)/SUM(I11:AE11),0)</f>
        <v>0.99190085870413736</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874</v>
      </c>
      <c r="J11" s="45">
        <v>1605</v>
      </c>
      <c r="K11" s="45">
        <v>1337</v>
      </c>
      <c r="L11" s="45">
        <v>148</v>
      </c>
      <c r="M11" s="45">
        <v>681</v>
      </c>
      <c r="N11" s="45">
        <v>807</v>
      </c>
      <c r="O11" s="45">
        <v>709</v>
      </c>
      <c r="P11" s="45">
        <v>627</v>
      </c>
      <c r="Q11" s="45">
        <v>484</v>
      </c>
      <c r="R11" s="45">
        <v>69</v>
      </c>
      <c r="S11" s="45">
        <v>158</v>
      </c>
      <c r="T11" s="45">
        <v>115</v>
      </c>
      <c r="U11" s="45">
        <v>171</v>
      </c>
      <c r="V11" s="45">
        <v>203</v>
      </c>
      <c r="W11" s="45">
        <v>289</v>
      </c>
      <c r="X11" s="45">
        <v>284</v>
      </c>
      <c r="Y11" s="45">
        <v>248</v>
      </c>
      <c r="Z11" s="45">
        <v>468</v>
      </c>
      <c r="AA11" s="45">
        <v>633</v>
      </c>
      <c r="AB11" s="45">
        <v>338</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867</v>
      </c>
      <c r="J13" s="25">
        <v>1581</v>
      </c>
      <c r="K13" s="25">
        <v>1330</v>
      </c>
      <c r="L13" s="25">
        <v>142</v>
      </c>
      <c r="M13" s="25">
        <v>668</v>
      </c>
      <c r="N13" s="25">
        <v>790</v>
      </c>
      <c r="O13" s="25">
        <v>706</v>
      </c>
      <c r="P13" s="25">
        <v>621</v>
      </c>
      <c r="Q13" s="25">
        <v>483</v>
      </c>
      <c r="R13" s="25">
        <v>69</v>
      </c>
      <c r="S13" s="25">
        <v>158</v>
      </c>
      <c r="T13" s="25">
        <v>115</v>
      </c>
      <c r="U13" s="25">
        <v>171</v>
      </c>
      <c r="V13" s="25">
        <v>203</v>
      </c>
      <c r="W13" s="25">
        <v>285</v>
      </c>
      <c r="X13" s="25">
        <v>284</v>
      </c>
      <c r="Y13" s="25">
        <v>247</v>
      </c>
      <c r="Z13" s="25">
        <v>464</v>
      </c>
      <c r="AA13" s="25">
        <v>633</v>
      </c>
      <c r="AB13" s="25">
        <v>338</v>
      </c>
      <c r="AC13" s="25">
        <v>0</v>
      </c>
      <c r="AD13" s="25">
        <v>0</v>
      </c>
      <c r="AE13" s="25">
        <v>0</v>
      </c>
      <c r="AF13" s="107">
        <f>IFERROR(SUM(I13:AE13)/SUM(I14:AE14),0)</f>
        <v>0.9990162321692081</v>
      </c>
    </row>
    <row r="14" spans="1:44" s="3" customFormat="1" ht="50.1" customHeight="1" thickTop="1" thickBot="1" x14ac:dyDescent="0.3">
      <c r="A14" s="118"/>
      <c r="B14" s="119"/>
      <c r="C14" s="114"/>
      <c r="D14" s="115"/>
      <c r="E14" s="114"/>
      <c r="F14" s="116"/>
      <c r="G14" s="117"/>
      <c r="H14" s="27" t="str">
        <f>'PANEL DE CONTROL DISTRITAL'!H13</f>
        <v>Número de trámites aplicados</v>
      </c>
      <c r="I14" s="45">
        <v>870</v>
      </c>
      <c r="J14" s="45">
        <v>1583</v>
      </c>
      <c r="K14" s="45">
        <v>1332</v>
      </c>
      <c r="L14" s="45">
        <v>142</v>
      </c>
      <c r="M14" s="45">
        <v>668</v>
      </c>
      <c r="N14" s="45">
        <v>791</v>
      </c>
      <c r="O14" s="45">
        <v>706</v>
      </c>
      <c r="P14" s="45">
        <v>622</v>
      </c>
      <c r="Q14" s="45">
        <v>483</v>
      </c>
      <c r="R14" s="45">
        <v>69</v>
      </c>
      <c r="S14" s="45">
        <v>158</v>
      </c>
      <c r="T14" s="45">
        <v>115</v>
      </c>
      <c r="U14" s="45">
        <v>171</v>
      </c>
      <c r="V14" s="45">
        <v>203</v>
      </c>
      <c r="W14" s="45">
        <v>285</v>
      </c>
      <c r="X14" s="45">
        <v>284</v>
      </c>
      <c r="Y14" s="45">
        <v>248</v>
      </c>
      <c r="Z14" s="45">
        <v>464</v>
      </c>
      <c r="AA14" s="45">
        <v>633</v>
      </c>
      <c r="AB14" s="45">
        <v>338</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870</v>
      </c>
      <c r="J16" s="25">
        <v>1579</v>
      </c>
      <c r="K16" s="25">
        <v>1332</v>
      </c>
      <c r="L16" s="25">
        <v>137</v>
      </c>
      <c r="M16" s="25">
        <v>665</v>
      </c>
      <c r="N16" s="25">
        <v>785</v>
      </c>
      <c r="O16" s="25">
        <v>706</v>
      </c>
      <c r="P16" s="25">
        <v>614</v>
      </c>
      <c r="Q16" s="25">
        <v>480</v>
      </c>
      <c r="R16" s="25">
        <v>69</v>
      </c>
      <c r="S16" s="25">
        <v>158</v>
      </c>
      <c r="T16" s="25">
        <v>115</v>
      </c>
      <c r="U16" s="25">
        <v>171</v>
      </c>
      <c r="V16" s="25">
        <v>201</v>
      </c>
      <c r="W16" s="25">
        <v>283</v>
      </c>
      <c r="X16" s="25">
        <v>282</v>
      </c>
      <c r="Y16" s="25">
        <v>247</v>
      </c>
      <c r="Z16" s="25">
        <v>463</v>
      </c>
      <c r="AA16" s="25">
        <v>632</v>
      </c>
      <c r="AB16" s="25">
        <v>338</v>
      </c>
      <c r="AC16" s="25">
        <v>0</v>
      </c>
      <c r="AD16" s="25">
        <v>0</v>
      </c>
      <c r="AE16" s="25">
        <v>0</v>
      </c>
      <c r="AF16" s="107">
        <f>IFERROR(SUM(I16:AE16)/SUM(I17:AE17),0)</f>
        <v>0.99626168224299061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870</v>
      </c>
      <c r="J17" s="45">
        <v>1583</v>
      </c>
      <c r="K17" s="45">
        <v>1332</v>
      </c>
      <c r="L17" s="45">
        <v>142</v>
      </c>
      <c r="M17" s="45">
        <v>668</v>
      </c>
      <c r="N17" s="45">
        <v>791</v>
      </c>
      <c r="O17" s="45">
        <v>706</v>
      </c>
      <c r="P17" s="45">
        <v>622</v>
      </c>
      <c r="Q17" s="45">
        <v>483</v>
      </c>
      <c r="R17" s="45">
        <v>69</v>
      </c>
      <c r="S17" s="45">
        <v>158</v>
      </c>
      <c r="T17" s="45">
        <v>115</v>
      </c>
      <c r="U17" s="45">
        <v>171</v>
      </c>
      <c r="V17" s="45">
        <v>203</v>
      </c>
      <c r="W17" s="45">
        <v>285</v>
      </c>
      <c r="X17" s="45">
        <v>284</v>
      </c>
      <c r="Y17" s="45">
        <v>248</v>
      </c>
      <c r="Z17" s="45">
        <v>464</v>
      </c>
      <c r="AA17" s="45">
        <v>633</v>
      </c>
      <c r="AB17" s="45">
        <v>338</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2524</v>
      </c>
      <c r="J19" s="25">
        <v>3610</v>
      </c>
      <c r="K19" s="25">
        <v>1917</v>
      </c>
      <c r="L19" s="25">
        <v>489</v>
      </c>
      <c r="M19" s="25">
        <v>1018</v>
      </c>
      <c r="N19" s="25">
        <v>734</v>
      </c>
      <c r="O19" s="25">
        <v>722</v>
      </c>
      <c r="P19" s="25">
        <v>639</v>
      </c>
      <c r="Q19" s="25">
        <v>536</v>
      </c>
      <c r="R19" s="25">
        <v>128</v>
      </c>
      <c r="S19" s="25">
        <v>309</v>
      </c>
      <c r="T19" s="25">
        <v>91</v>
      </c>
      <c r="U19" s="25">
        <v>189</v>
      </c>
      <c r="V19" s="25">
        <v>201</v>
      </c>
      <c r="W19" s="25">
        <v>238</v>
      </c>
      <c r="X19" s="25">
        <v>283</v>
      </c>
      <c r="Y19" s="25">
        <v>244</v>
      </c>
      <c r="Z19" s="25">
        <v>354</v>
      </c>
      <c r="AA19" s="25">
        <v>527</v>
      </c>
      <c r="AB19" s="25">
        <v>138</v>
      </c>
      <c r="AC19" s="25">
        <v>537</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2524</v>
      </c>
      <c r="J20" s="45">
        <v>3610</v>
      </c>
      <c r="K20" s="45">
        <v>1917</v>
      </c>
      <c r="L20" s="45">
        <v>489</v>
      </c>
      <c r="M20" s="45">
        <v>1018</v>
      </c>
      <c r="N20" s="45">
        <v>734</v>
      </c>
      <c r="O20" s="45">
        <v>722</v>
      </c>
      <c r="P20" s="45">
        <v>639</v>
      </c>
      <c r="Q20" s="45">
        <v>536</v>
      </c>
      <c r="R20" s="45">
        <v>128</v>
      </c>
      <c r="S20" s="45">
        <v>309</v>
      </c>
      <c r="T20" s="45">
        <v>91</v>
      </c>
      <c r="U20" s="45">
        <v>189</v>
      </c>
      <c r="V20" s="45">
        <v>201</v>
      </c>
      <c r="W20" s="45">
        <v>238</v>
      </c>
      <c r="X20" s="45">
        <v>283</v>
      </c>
      <c r="Y20" s="45">
        <v>244</v>
      </c>
      <c r="Z20" s="45">
        <v>354</v>
      </c>
      <c r="AA20" s="45">
        <v>527</v>
      </c>
      <c r="AB20" s="45">
        <v>138</v>
      </c>
      <c r="AC20" s="45">
        <v>537</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4381</v>
      </c>
      <c r="J22" s="25">
        <v>4541</v>
      </c>
      <c r="K22" s="25">
        <v>4063</v>
      </c>
      <c r="L22" s="25">
        <v>3796</v>
      </c>
      <c r="M22" s="25">
        <v>2830</v>
      </c>
      <c r="N22" s="25">
        <v>2274</v>
      </c>
      <c r="O22" s="25">
        <v>1962</v>
      </c>
      <c r="P22" s="25">
        <v>1860</v>
      </c>
      <c r="Q22" s="25">
        <v>1703</v>
      </c>
      <c r="R22" s="25">
        <v>1737</v>
      </c>
      <c r="S22" s="25">
        <v>1370</v>
      </c>
      <c r="T22" s="25">
        <v>923</v>
      </c>
      <c r="U22" s="25">
        <v>810</v>
      </c>
      <c r="V22" s="25">
        <v>790</v>
      </c>
      <c r="W22" s="25">
        <v>759</v>
      </c>
      <c r="X22" s="25">
        <v>724</v>
      </c>
      <c r="Y22" s="25">
        <v>724</v>
      </c>
      <c r="Z22" s="25">
        <v>874</v>
      </c>
      <c r="AA22" s="25">
        <v>775</v>
      </c>
      <c r="AB22" s="25">
        <v>839</v>
      </c>
      <c r="AC22" s="25">
        <v>689</v>
      </c>
      <c r="AD22" s="25">
        <v>594</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4381</v>
      </c>
      <c r="J23" s="45">
        <v>4541</v>
      </c>
      <c r="K23" s="45">
        <v>4063</v>
      </c>
      <c r="L23" s="45">
        <v>3796</v>
      </c>
      <c r="M23" s="45">
        <v>2830</v>
      </c>
      <c r="N23" s="45">
        <v>2274</v>
      </c>
      <c r="O23" s="45">
        <v>1962</v>
      </c>
      <c r="P23" s="45">
        <v>1860</v>
      </c>
      <c r="Q23" s="45">
        <v>1703</v>
      </c>
      <c r="R23" s="45">
        <v>1737</v>
      </c>
      <c r="S23" s="45">
        <v>1370</v>
      </c>
      <c r="T23" s="45">
        <v>923</v>
      </c>
      <c r="U23" s="45">
        <v>810</v>
      </c>
      <c r="V23" s="45">
        <v>790</v>
      </c>
      <c r="W23" s="45">
        <v>759</v>
      </c>
      <c r="X23" s="45">
        <v>724</v>
      </c>
      <c r="Y23" s="45">
        <v>724</v>
      </c>
      <c r="Z23" s="45">
        <v>874</v>
      </c>
      <c r="AA23" s="45">
        <v>775</v>
      </c>
      <c r="AB23" s="45">
        <v>839</v>
      </c>
      <c r="AC23" s="45">
        <v>689</v>
      </c>
      <c r="AD23" s="45">
        <v>594</v>
      </c>
      <c r="AE23" s="45">
        <v>0</v>
      </c>
      <c r="AF23" s="107"/>
    </row>
    <row r="24" spans="1:44" s="4" customFormat="1" ht="8.2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2071</v>
      </c>
      <c r="J25" s="25">
        <v>3450</v>
      </c>
      <c r="K25" s="25">
        <v>2384</v>
      </c>
      <c r="L25" s="25">
        <v>756</v>
      </c>
      <c r="M25" s="25">
        <v>1984</v>
      </c>
      <c r="N25" s="25">
        <v>1290</v>
      </c>
      <c r="O25" s="25">
        <v>888</v>
      </c>
      <c r="P25" s="25">
        <v>740</v>
      </c>
      <c r="Q25" s="25">
        <v>693</v>
      </c>
      <c r="R25" s="25">
        <v>94</v>
      </c>
      <c r="S25" s="25">
        <v>676</v>
      </c>
      <c r="T25" s="25">
        <v>538</v>
      </c>
      <c r="U25" s="25">
        <v>302</v>
      </c>
      <c r="V25" s="25">
        <v>221</v>
      </c>
      <c r="W25" s="25">
        <v>269</v>
      </c>
      <c r="X25" s="25">
        <v>318</v>
      </c>
      <c r="Y25" s="25">
        <v>244</v>
      </c>
      <c r="Z25" s="25">
        <v>204</v>
      </c>
      <c r="AA25" s="25">
        <v>626</v>
      </c>
      <c r="AB25" s="25">
        <v>74</v>
      </c>
      <c r="AC25" s="25">
        <v>687</v>
      </c>
      <c r="AD25" s="25">
        <v>95</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2071</v>
      </c>
      <c r="J26" s="45">
        <v>3450</v>
      </c>
      <c r="K26" s="45">
        <v>2384</v>
      </c>
      <c r="L26" s="45">
        <v>756</v>
      </c>
      <c r="M26" s="45">
        <v>1984</v>
      </c>
      <c r="N26" s="45">
        <v>1290</v>
      </c>
      <c r="O26" s="45">
        <v>888</v>
      </c>
      <c r="P26" s="45">
        <v>740</v>
      </c>
      <c r="Q26" s="45">
        <v>693</v>
      </c>
      <c r="R26" s="45">
        <v>94</v>
      </c>
      <c r="S26" s="45">
        <v>676</v>
      </c>
      <c r="T26" s="45">
        <v>538</v>
      </c>
      <c r="U26" s="45">
        <v>302</v>
      </c>
      <c r="V26" s="45">
        <v>221</v>
      </c>
      <c r="W26" s="45">
        <v>269</v>
      </c>
      <c r="X26" s="45">
        <v>318</v>
      </c>
      <c r="Y26" s="45">
        <v>244</v>
      </c>
      <c r="Z26" s="45">
        <v>204</v>
      </c>
      <c r="AA26" s="45">
        <v>626</v>
      </c>
      <c r="AB26" s="45">
        <v>74</v>
      </c>
      <c r="AC26" s="45">
        <v>687</v>
      </c>
      <c r="AD26" s="45">
        <v>95</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0" customHeight="1" thickTop="1" x14ac:dyDescent="0.25"/>
  </sheetData>
  <mergeCells count="70">
    <mergeCell ref="F22:F23"/>
    <mergeCell ref="G22:G23"/>
    <mergeCell ref="AF22:AF23"/>
    <mergeCell ref="A24:AF24"/>
    <mergeCell ref="A22:A23"/>
    <mergeCell ref="B22:B23"/>
    <mergeCell ref="C22:C23"/>
    <mergeCell ref="D22:D23"/>
    <mergeCell ref="E22:E23"/>
    <mergeCell ref="F19:F20"/>
    <mergeCell ref="G19:G20"/>
    <mergeCell ref="AF19:AF20"/>
    <mergeCell ref="A19:A20"/>
    <mergeCell ref="B19:B20"/>
    <mergeCell ref="C19:C20"/>
    <mergeCell ref="D19:D20"/>
    <mergeCell ref="E19:E20"/>
    <mergeCell ref="F16:F17"/>
    <mergeCell ref="G16:G17"/>
    <mergeCell ref="AF16:AF17"/>
    <mergeCell ref="A18:AF18"/>
    <mergeCell ref="A16:A17"/>
    <mergeCell ref="B16:B17"/>
    <mergeCell ref="C16:C17"/>
    <mergeCell ref="D16:D17"/>
    <mergeCell ref="E16:E17"/>
    <mergeCell ref="AF10:AF11"/>
    <mergeCell ref="F13:F14"/>
    <mergeCell ref="G13:G14"/>
    <mergeCell ref="AF13:AF14"/>
    <mergeCell ref="A15:AF15"/>
    <mergeCell ref="A13:A14"/>
    <mergeCell ref="B13:B14"/>
    <mergeCell ref="C13:C14"/>
    <mergeCell ref="D13:D14"/>
    <mergeCell ref="E13:E14"/>
    <mergeCell ref="C10:C11"/>
    <mergeCell ref="D10:D11"/>
    <mergeCell ref="E10:E11"/>
    <mergeCell ref="F10:F11"/>
    <mergeCell ref="G10:G11"/>
    <mergeCell ref="A1:AF1"/>
    <mergeCell ref="F2:G2"/>
    <mergeCell ref="A4:AF4"/>
    <mergeCell ref="A5:AF5"/>
    <mergeCell ref="AF25:AF26"/>
    <mergeCell ref="A6:A9"/>
    <mergeCell ref="B6:H6"/>
    <mergeCell ref="I6:AE6"/>
    <mergeCell ref="AF6:AF9"/>
    <mergeCell ref="B7:D7"/>
    <mergeCell ref="E7:H7"/>
    <mergeCell ref="I7:AE7"/>
    <mergeCell ref="B8:AE8"/>
    <mergeCell ref="A12:AF12"/>
    <mergeCell ref="A10:A11"/>
    <mergeCell ref="B10:B11"/>
    <mergeCell ref="A25:A26"/>
    <mergeCell ref="B25:B26"/>
    <mergeCell ref="C25:C26"/>
    <mergeCell ref="D25:D26"/>
    <mergeCell ref="E25:E26"/>
    <mergeCell ref="B35:G35"/>
    <mergeCell ref="H35:M35"/>
    <mergeCell ref="B36:G37"/>
    <mergeCell ref="H36:M37"/>
    <mergeCell ref="F25:F26"/>
    <mergeCell ref="G25:G26"/>
    <mergeCell ref="I29:L29"/>
    <mergeCell ref="B34:M34"/>
  </mergeCells>
  <conditionalFormatting sqref="AF10">
    <cfRule type="cellIs" dxfId="407" priority="18" operator="greaterThan">
      <formula>95%</formula>
    </cfRule>
    <cfRule type="cellIs" dxfId="406" priority="19" operator="greaterThanOrEqual">
      <formula>90%</formula>
    </cfRule>
    <cfRule type="cellIs" dxfId="405" priority="20" operator="lessThan">
      <formula>89.99%</formula>
    </cfRule>
  </conditionalFormatting>
  <conditionalFormatting sqref="AF13">
    <cfRule type="cellIs" dxfId="404" priority="15" operator="greaterThan">
      <formula>95%</formula>
    </cfRule>
    <cfRule type="cellIs" dxfId="403" priority="16" operator="greaterThanOrEqual">
      <formula>90%</formula>
    </cfRule>
    <cfRule type="cellIs" dxfId="402" priority="17" operator="lessThan">
      <formula>89.99%</formula>
    </cfRule>
  </conditionalFormatting>
  <conditionalFormatting sqref="AF16">
    <cfRule type="cellIs" dxfId="401" priority="12" operator="greaterThan">
      <formula>95%</formula>
    </cfRule>
    <cfRule type="cellIs" dxfId="400" priority="13" operator="greaterThanOrEqual">
      <formula>90%</formula>
    </cfRule>
    <cfRule type="cellIs" dxfId="399" priority="14" operator="lessThan">
      <formula>89.99%</formula>
    </cfRule>
  </conditionalFormatting>
  <conditionalFormatting sqref="AF19">
    <cfRule type="cellIs" dxfId="398" priority="9" operator="greaterThan">
      <formula>95%</formula>
    </cfRule>
    <cfRule type="cellIs" dxfId="397" priority="10" operator="greaterThanOrEqual">
      <formula>90%</formula>
    </cfRule>
    <cfRule type="cellIs" dxfId="396" priority="11" operator="lessThan">
      <formula>89.99%</formula>
    </cfRule>
  </conditionalFormatting>
  <conditionalFormatting sqref="AF22">
    <cfRule type="cellIs" dxfId="395" priority="1" operator="greaterThanOrEqual">
      <formula>100%</formula>
    </cfRule>
    <cfRule type="cellIs" dxfId="394" priority="2" operator="lessThan">
      <formula>99.99%</formula>
    </cfRule>
  </conditionalFormatting>
  <conditionalFormatting sqref="AF25">
    <cfRule type="cellIs" dxfId="393" priority="3" operator="greaterThan">
      <formula>95%</formula>
    </cfRule>
    <cfRule type="cellIs" dxfId="392" priority="4" operator="greaterThanOrEqual">
      <formula>90%</formula>
    </cfRule>
    <cfRule type="cellIs" dxfId="391" priority="5" operator="lessThan">
      <formula>89.99%</formula>
    </cfRule>
  </conditionalFormatting>
  <conditionalFormatting sqref="I21:AE21">
    <cfRule type="colorScale" priority="51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AR38"/>
  <sheetViews>
    <sheetView showGridLines="0" topLeftCell="H4" zoomScale="70" zoomScaleNormal="70" workbookViewId="0">
      <selection activeCell="Z13" sqref="Z13"/>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5</v>
      </c>
      <c r="F2" s="99" t="s">
        <v>25</v>
      </c>
      <c r="G2" s="99"/>
      <c r="H2" s="22">
        <v>90551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35"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36"/>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6"/>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37"/>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428</v>
      </c>
      <c r="J10" s="25">
        <v>559</v>
      </c>
      <c r="K10" s="25">
        <v>480</v>
      </c>
      <c r="L10" s="25">
        <v>69</v>
      </c>
      <c r="M10" s="25">
        <v>317</v>
      </c>
      <c r="N10" s="25">
        <v>349</v>
      </c>
      <c r="O10" s="25">
        <v>429</v>
      </c>
      <c r="P10" s="25">
        <v>346</v>
      </c>
      <c r="Q10" s="25">
        <v>248</v>
      </c>
      <c r="R10" s="25">
        <v>39</v>
      </c>
      <c r="S10" s="25">
        <v>213</v>
      </c>
      <c r="T10" s="25">
        <v>214</v>
      </c>
      <c r="U10" s="25">
        <v>274</v>
      </c>
      <c r="V10" s="25">
        <v>273</v>
      </c>
      <c r="W10" s="25">
        <v>329</v>
      </c>
      <c r="X10" s="25">
        <v>357</v>
      </c>
      <c r="Y10" s="25">
        <v>337</v>
      </c>
      <c r="Z10" s="25">
        <v>439</v>
      </c>
      <c r="AA10" s="25">
        <v>588</v>
      </c>
      <c r="AB10" s="25">
        <v>188</v>
      </c>
      <c r="AC10" s="25">
        <v>0</v>
      </c>
      <c r="AD10" s="25">
        <v>0</v>
      </c>
      <c r="AE10" s="25">
        <v>0</v>
      </c>
      <c r="AF10" s="107">
        <f>IFERROR(SUM(I10:AE10)/SUM(I11:AE11),0)</f>
        <v>0.9996912627354122</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428</v>
      </c>
      <c r="J11" s="45">
        <v>559</v>
      </c>
      <c r="K11" s="45">
        <v>480</v>
      </c>
      <c r="L11" s="45">
        <v>69</v>
      </c>
      <c r="M11" s="45">
        <v>317</v>
      </c>
      <c r="N11" s="45">
        <v>349</v>
      </c>
      <c r="O11" s="45">
        <v>429</v>
      </c>
      <c r="P11" s="45">
        <v>346</v>
      </c>
      <c r="Q11" s="45">
        <v>248</v>
      </c>
      <c r="R11" s="45">
        <v>39</v>
      </c>
      <c r="S11" s="45">
        <v>213</v>
      </c>
      <c r="T11" s="45">
        <v>214</v>
      </c>
      <c r="U11" s="45">
        <v>274</v>
      </c>
      <c r="V11" s="45">
        <v>274</v>
      </c>
      <c r="W11" s="45">
        <v>329</v>
      </c>
      <c r="X11" s="45">
        <v>358</v>
      </c>
      <c r="Y11" s="45">
        <v>337</v>
      </c>
      <c r="Z11" s="45">
        <v>439</v>
      </c>
      <c r="AA11" s="45">
        <v>588</v>
      </c>
      <c r="AB11" s="45">
        <v>188</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427</v>
      </c>
      <c r="J13" s="25">
        <v>558</v>
      </c>
      <c r="K13" s="25">
        <v>479</v>
      </c>
      <c r="L13" s="25">
        <v>69</v>
      </c>
      <c r="M13" s="25">
        <v>317</v>
      </c>
      <c r="N13" s="25">
        <v>349</v>
      </c>
      <c r="O13" s="25">
        <v>428</v>
      </c>
      <c r="P13" s="25">
        <v>346</v>
      </c>
      <c r="Q13" s="25">
        <v>248</v>
      </c>
      <c r="R13" s="25">
        <v>39</v>
      </c>
      <c r="S13" s="25">
        <v>213</v>
      </c>
      <c r="T13" s="25">
        <v>214</v>
      </c>
      <c r="U13" s="25">
        <v>274</v>
      </c>
      <c r="V13" s="25">
        <v>273</v>
      </c>
      <c r="W13" s="25">
        <v>329</v>
      </c>
      <c r="X13" s="25">
        <v>357</v>
      </c>
      <c r="Y13" s="25">
        <v>337</v>
      </c>
      <c r="Z13" s="25">
        <v>439</v>
      </c>
      <c r="AA13" s="25">
        <v>587</v>
      </c>
      <c r="AB13" s="25">
        <v>188</v>
      </c>
      <c r="AC13" s="25">
        <v>0</v>
      </c>
      <c r="AD13" s="25">
        <v>0</v>
      </c>
      <c r="AE13" s="25">
        <v>0</v>
      </c>
      <c r="AF13" s="107">
        <f>IFERROR(SUM(I13:AE13)/SUM(I14:AE14),0)</f>
        <v>0.99922791846819026</v>
      </c>
    </row>
    <row r="14" spans="1:44" s="3" customFormat="1" ht="50.1" customHeight="1" thickTop="1" thickBot="1" x14ac:dyDescent="0.3">
      <c r="A14" s="118"/>
      <c r="B14" s="119"/>
      <c r="C14" s="114"/>
      <c r="D14" s="115"/>
      <c r="E14" s="114"/>
      <c r="F14" s="116"/>
      <c r="G14" s="117"/>
      <c r="H14" s="27" t="str">
        <f>'PANEL DE CONTROL DISTRITAL'!H13</f>
        <v>Número de trámites aplicados</v>
      </c>
      <c r="I14" s="45">
        <v>428</v>
      </c>
      <c r="J14" s="45">
        <v>559</v>
      </c>
      <c r="K14" s="45">
        <v>480</v>
      </c>
      <c r="L14" s="45">
        <v>69</v>
      </c>
      <c r="M14" s="45">
        <v>317</v>
      </c>
      <c r="N14" s="45">
        <v>349</v>
      </c>
      <c r="O14" s="45">
        <v>429</v>
      </c>
      <c r="P14" s="45">
        <v>346</v>
      </c>
      <c r="Q14" s="45">
        <v>248</v>
      </c>
      <c r="R14" s="45">
        <v>39</v>
      </c>
      <c r="S14" s="45">
        <v>213</v>
      </c>
      <c r="T14" s="45">
        <v>214</v>
      </c>
      <c r="U14" s="45">
        <v>274</v>
      </c>
      <c r="V14" s="45">
        <v>273</v>
      </c>
      <c r="W14" s="45">
        <v>329</v>
      </c>
      <c r="X14" s="45">
        <v>357</v>
      </c>
      <c r="Y14" s="45">
        <v>337</v>
      </c>
      <c r="Z14" s="45">
        <v>439</v>
      </c>
      <c r="AA14" s="45">
        <v>588</v>
      </c>
      <c r="AB14" s="45">
        <v>188</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428</v>
      </c>
      <c r="J16" s="25">
        <v>559</v>
      </c>
      <c r="K16" s="25">
        <v>480</v>
      </c>
      <c r="L16" s="25">
        <v>69</v>
      </c>
      <c r="M16" s="25">
        <v>317</v>
      </c>
      <c r="N16" s="25">
        <v>349</v>
      </c>
      <c r="O16" s="25">
        <v>429</v>
      </c>
      <c r="P16" s="25">
        <v>346</v>
      </c>
      <c r="Q16" s="25">
        <v>248</v>
      </c>
      <c r="R16" s="25">
        <v>39</v>
      </c>
      <c r="S16" s="25">
        <v>213</v>
      </c>
      <c r="T16" s="25">
        <v>214</v>
      </c>
      <c r="U16" s="25">
        <v>274</v>
      </c>
      <c r="V16" s="25">
        <v>273</v>
      </c>
      <c r="W16" s="25">
        <v>328</v>
      </c>
      <c r="X16" s="25">
        <v>357</v>
      </c>
      <c r="Y16" s="25">
        <v>337</v>
      </c>
      <c r="Z16" s="25">
        <v>439</v>
      </c>
      <c r="AA16" s="25">
        <v>588</v>
      </c>
      <c r="AB16" s="25">
        <v>188</v>
      </c>
      <c r="AC16" s="25">
        <v>0</v>
      </c>
      <c r="AD16" s="25">
        <v>0</v>
      </c>
      <c r="AE16" s="25">
        <v>0</v>
      </c>
      <c r="AF16" s="107">
        <f>IFERROR(SUM(I16:AE16)/SUM(I17:AE17),0)</f>
        <v>0.99984558369363807</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428</v>
      </c>
      <c r="J17" s="45">
        <v>559</v>
      </c>
      <c r="K17" s="45">
        <v>480</v>
      </c>
      <c r="L17" s="45">
        <v>69</v>
      </c>
      <c r="M17" s="45">
        <v>317</v>
      </c>
      <c r="N17" s="45">
        <v>349</v>
      </c>
      <c r="O17" s="45">
        <v>429</v>
      </c>
      <c r="P17" s="45">
        <v>346</v>
      </c>
      <c r="Q17" s="45">
        <v>248</v>
      </c>
      <c r="R17" s="45">
        <v>39</v>
      </c>
      <c r="S17" s="45">
        <v>213</v>
      </c>
      <c r="T17" s="45">
        <v>214</v>
      </c>
      <c r="U17" s="45">
        <v>274</v>
      </c>
      <c r="V17" s="45">
        <v>273</v>
      </c>
      <c r="W17" s="45">
        <v>329</v>
      </c>
      <c r="X17" s="45">
        <v>357</v>
      </c>
      <c r="Y17" s="45">
        <v>337</v>
      </c>
      <c r="Z17" s="45">
        <v>439</v>
      </c>
      <c r="AA17" s="45">
        <v>588</v>
      </c>
      <c r="AB17" s="45">
        <v>188</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1957</v>
      </c>
      <c r="J19" s="25">
        <v>2454</v>
      </c>
      <c r="K19" s="25">
        <v>688</v>
      </c>
      <c r="L19" s="25">
        <v>157</v>
      </c>
      <c r="M19" s="25">
        <v>434</v>
      </c>
      <c r="N19" s="25">
        <v>359</v>
      </c>
      <c r="O19" s="25">
        <v>376</v>
      </c>
      <c r="P19" s="25">
        <v>377</v>
      </c>
      <c r="Q19" s="25">
        <v>287</v>
      </c>
      <c r="R19" s="25">
        <v>54</v>
      </c>
      <c r="S19" s="25">
        <v>229</v>
      </c>
      <c r="T19" s="25">
        <v>163</v>
      </c>
      <c r="U19" s="25">
        <v>335</v>
      </c>
      <c r="V19" s="25">
        <v>269</v>
      </c>
      <c r="W19" s="25">
        <v>285</v>
      </c>
      <c r="X19" s="25">
        <v>353</v>
      </c>
      <c r="Y19" s="25">
        <v>307</v>
      </c>
      <c r="Z19" s="25">
        <v>453</v>
      </c>
      <c r="AA19" s="25">
        <v>491</v>
      </c>
      <c r="AB19" s="25">
        <v>110</v>
      </c>
      <c r="AC19" s="25">
        <v>330</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1957</v>
      </c>
      <c r="J20" s="45">
        <v>2454</v>
      </c>
      <c r="K20" s="45">
        <v>688</v>
      </c>
      <c r="L20" s="45">
        <v>157</v>
      </c>
      <c r="M20" s="45">
        <v>434</v>
      </c>
      <c r="N20" s="45">
        <v>359</v>
      </c>
      <c r="O20" s="45">
        <v>376</v>
      </c>
      <c r="P20" s="45">
        <v>377</v>
      </c>
      <c r="Q20" s="45">
        <v>287</v>
      </c>
      <c r="R20" s="45">
        <v>54</v>
      </c>
      <c r="S20" s="45">
        <v>229</v>
      </c>
      <c r="T20" s="45">
        <v>163</v>
      </c>
      <c r="U20" s="45">
        <v>335</v>
      </c>
      <c r="V20" s="45">
        <v>269</v>
      </c>
      <c r="W20" s="45">
        <v>285</v>
      </c>
      <c r="X20" s="45">
        <v>353</v>
      </c>
      <c r="Y20" s="45">
        <v>307</v>
      </c>
      <c r="Z20" s="45">
        <v>453</v>
      </c>
      <c r="AA20" s="45">
        <v>491</v>
      </c>
      <c r="AB20" s="45">
        <v>110</v>
      </c>
      <c r="AC20" s="45">
        <v>330</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2680</v>
      </c>
      <c r="J22" s="25">
        <v>2212</v>
      </c>
      <c r="K22" s="25">
        <v>2557</v>
      </c>
      <c r="L22" s="25">
        <v>1968</v>
      </c>
      <c r="M22" s="25">
        <v>1472</v>
      </c>
      <c r="N22" s="25">
        <v>1164</v>
      </c>
      <c r="O22" s="25">
        <v>936</v>
      </c>
      <c r="P22" s="25">
        <v>817</v>
      </c>
      <c r="Q22" s="25">
        <v>675</v>
      </c>
      <c r="R22" s="25">
        <v>643</v>
      </c>
      <c r="S22" s="25">
        <v>598</v>
      </c>
      <c r="T22" s="25">
        <v>578</v>
      </c>
      <c r="U22" s="25">
        <v>630</v>
      </c>
      <c r="V22" s="25">
        <v>661</v>
      </c>
      <c r="W22" s="25">
        <v>675</v>
      </c>
      <c r="X22" s="25">
        <v>682</v>
      </c>
      <c r="Y22" s="25">
        <v>673</v>
      </c>
      <c r="Z22" s="25">
        <v>728</v>
      </c>
      <c r="AA22" s="25">
        <v>837</v>
      </c>
      <c r="AB22" s="25">
        <v>794</v>
      </c>
      <c r="AC22" s="25">
        <v>706</v>
      </c>
      <c r="AD22" s="25">
        <v>398</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2680</v>
      </c>
      <c r="J23" s="45">
        <v>2212</v>
      </c>
      <c r="K23" s="45">
        <v>2557</v>
      </c>
      <c r="L23" s="45">
        <v>1968</v>
      </c>
      <c r="M23" s="45">
        <v>1472</v>
      </c>
      <c r="N23" s="45">
        <v>1164</v>
      </c>
      <c r="O23" s="45">
        <v>936</v>
      </c>
      <c r="P23" s="45">
        <v>817</v>
      </c>
      <c r="Q23" s="45">
        <v>675</v>
      </c>
      <c r="R23" s="45">
        <v>643</v>
      </c>
      <c r="S23" s="45">
        <v>598</v>
      </c>
      <c r="T23" s="45">
        <v>578</v>
      </c>
      <c r="U23" s="45">
        <v>630</v>
      </c>
      <c r="V23" s="45">
        <v>661</v>
      </c>
      <c r="W23" s="45">
        <v>675</v>
      </c>
      <c r="X23" s="45">
        <v>682</v>
      </c>
      <c r="Y23" s="45">
        <v>673</v>
      </c>
      <c r="Z23" s="45">
        <v>728</v>
      </c>
      <c r="AA23" s="45">
        <v>837</v>
      </c>
      <c r="AB23" s="45">
        <v>794</v>
      </c>
      <c r="AC23" s="45">
        <v>706</v>
      </c>
      <c r="AD23" s="45">
        <v>398</v>
      </c>
      <c r="AE23" s="45">
        <v>0</v>
      </c>
      <c r="AF23" s="107"/>
    </row>
    <row r="24" spans="1:44" s="4" customFormat="1" ht="8.2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1614</v>
      </c>
      <c r="J25" s="25">
        <v>2922</v>
      </c>
      <c r="K25" s="25">
        <v>734</v>
      </c>
      <c r="L25" s="25">
        <v>346</v>
      </c>
      <c r="M25" s="25">
        <v>930</v>
      </c>
      <c r="N25" s="25">
        <v>667</v>
      </c>
      <c r="O25" s="25">
        <v>556</v>
      </c>
      <c r="P25" s="25">
        <v>496</v>
      </c>
      <c r="Q25" s="25">
        <v>429</v>
      </c>
      <c r="R25" s="25">
        <v>86</v>
      </c>
      <c r="S25" s="25">
        <v>274</v>
      </c>
      <c r="T25" s="25">
        <v>183</v>
      </c>
      <c r="U25" s="25">
        <v>283</v>
      </c>
      <c r="V25" s="25">
        <v>238</v>
      </c>
      <c r="W25" s="25">
        <v>271</v>
      </c>
      <c r="X25" s="25">
        <v>346</v>
      </c>
      <c r="Y25" s="25">
        <v>316</v>
      </c>
      <c r="Z25" s="25">
        <v>398</v>
      </c>
      <c r="AA25" s="25">
        <v>382</v>
      </c>
      <c r="AB25" s="25">
        <v>153</v>
      </c>
      <c r="AC25" s="25">
        <v>418</v>
      </c>
      <c r="AD25" s="25">
        <v>308</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1614</v>
      </c>
      <c r="J26" s="45">
        <v>2922</v>
      </c>
      <c r="K26" s="45">
        <v>734</v>
      </c>
      <c r="L26" s="45">
        <v>346</v>
      </c>
      <c r="M26" s="45">
        <v>930</v>
      </c>
      <c r="N26" s="45">
        <v>667</v>
      </c>
      <c r="O26" s="45">
        <v>556</v>
      </c>
      <c r="P26" s="45">
        <v>496</v>
      </c>
      <c r="Q26" s="45">
        <v>429</v>
      </c>
      <c r="R26" s="45">
        <v>86</v>
      </c>
      <c r="S26" s="45">
        <v>274</v>
      </c>
      <c r="T26" s="45">
        <v>183</v>
      </c>
      <c r="U26" s="45">
        <v>283</v>
      </c>
      <c r="V26" s="45">
        <v>238</v>
      </c>
      <c r="W26" s="45">
        <v>271</v>
      </c>
      <c r="X26" s="45">
        <v>346</v>
      </c>
      <c r="Y26" s="45">
        <v>316</v>
      </c>
      <c r="Z26" s="45">
        <v>398</v>
      </c>
      <c r="AA26" s="45">
        <v>382</v>
      </c>
      <c r="AB26" s="45">
        <v>153</v>
      </c>
      <c r="AC26" s="45">
        <v>418</v>
      </c>
      <c r="AD26" s="45">
        <v>308</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0" customHeight="1" thickTop="1" x14ac:dyDescent="0.25"/>
  </sheetData>
  <mergeCells count="70">
    <mergeCell ref="F22:F23"/>
    <mergeCell ref="G22:G23"/>
    <mergeCell ref="AF22:AF23"/>
    <mergeCell ref="A24:AF24"/>
    <mergeCell ref="A25:A26"/>
    <mergeCell ref="A22:A23"/>
    <mergeCell ref="B22:B23"/>
    <mergeCell ref="C22:C23"/>
    <mergeCell ref="D22:D23"/>
    <mergeCell ref="E22:E23"/>
    <mergeCell ref="F19:F20"/>
    <mergeCell ref="G19:G20"/>
    <mergeCell ref="AF19:AF20"/>
    <mergeCell ref="A19:A20"/>
    <mergeCell ref="B19:B20"/>
    <mergeCell ref="C19:C20"/>
    <mergeCell ref="D19:D20"/>
    <mergeCell ref="E19:E20"/>
    <mergeCell ref="F16:F17"/>
    <mergeCell ref="G16:G17"/>
    <mergeCell ref="AF16:AF17"/>
    <mergeCell ref="A18:AF18"/>
    <mergeCell ref="A16:A17"/>
    <mergeCell ref="B16:B17"/>
    <mergeCell ref="C16:C17"/>
    <mergeCell ref="D16:D17"/>
    <mergeCell ref="E16:E17"/>
    <mergeCell ref="F13:F14"/>
    <mergeCell ref="G13:G14"/>
    <mergeCell ref="AF13:AF14"/>
    <mergeCell ref="A15:AF15"/>
    <mergeCell ref="A13:A14"/>
    <mergeCell ref="B13:B14"/>
    <mergeCell ref="C13:C14"/>
    <mergeCell ref="D13:D14"/>
    <mergeCell ref="E13:E14"/>
    <mergeCell ref="A12:AF12"/>
    <mergeCell ref="A10:A11"/>
    <mergeCell ref="B10:B11"/>
    <mergeCell ref="C10:C11"/>
    <mergeCell ref="D10:D11"/>
    <mergeCell ref="E10:E11"/>
    <mergeCell ref="A1:AF1"/>
    <mergeCell ref="F2:G2"/>
    <mergeCell ref="A4:AF4"/>
    <mergeCell ref="A5:AF5"/>
    <mergeCell ref="F10:F11"/>
    <mergeCell ref="G10:G11"/>
    <mergeCell ref="AF10:AF11"/>
    <mergeCell ref="A6:A9"/>
    <mergeCell ref="B6:H6"/>
    <mergeCell ref="I6:AE6"/>
    <mergeCell ref="AF6:AF9"/>
    <mergeCell ref="B7:D7"/>
    <mergeCell ref="E7:H7"/>
    <mergeCell ref="I7:AE7"/>
    <mergeCell ref="B8:AE8"/>
    <mergeCell ref="B36:G37"/>
    <mergeCell ref="H36:M37"/>
    <mergeCell ref="G25:G26"/>
    <mergeCell ref="AF25:AF26"/>
    <mergeCell ref="I29:L29"/>
    <mergeCell ref="B34:M34"/>
    <mergeCell ref="B35:G35"/>
    <mergeCell ref="H35:M35"/>
    <mergeCell ref="B25:B26"/>
    <mergeCell ref="C25:C26"/>
    <mergeCell ref="D25:D26"/>
    <mergeCell ref="E25:E26"/>
    <mergeCell ref="F25:F26"/>
  </mergeCells>
  <conditionalFormatting sqref="AF10">
    <cfRule type="cellIs" dxfId="390" priority="18" operator="greaterThan">
      <formula>95%</formula>
    </cfRule>
    <cfRule type="cellIs" dxfId="389" priority="19" operator="greaterThanOrEqual">
      <formula>90%</formula>
    </cfRule>
    <cfRule type="cellIs" dxfId="388" priority="20" operator="lessThan">
      <formula>89.99%</formula>
    </cfRule>
  </conditionalFormatting>
  <conditionalFormatting sqref="AF13">
    <cfRule type="cellIs" dxfId="387" priority="15" operator="greaterThan">
      <formula>95%</formula>
    </cfRule>
    <cfRule type="cellIs" dxfId="386" priority="16" operator="greaterThanOrEqual">
      <formula>90%</formula>
    </cfRule>
    <cfRule type="cellIs" dxfId="385" priority="17" operator="lessThan">
      <formula>89.99%</formula>
    </cfRule>
  </conditionalFormatting>
  <conditionalFormatting sqref="AF16">
    <cfRule type="cellIs" dxfId="384" priority="12" operator="greaterThan">
      <formula>95%</formula>
    </cfRule>
    <cfRule type="cellIs" dxfId="383" priority="13" operator="greaterThanOrEqual">
      <formula>90%</formula>
    </cfRule>
    <cfRule type="cellIs" dxfId="382" priority="14" operator="lessThan">
      <formula>89.99%</formula>
    </cfRule>
  </conditionalFormatting>
  <conditionalFormatting sqref="AF19">
    <cfRule type="cellIs" dxfId="381" priority="9" operator="greaterThan">
      <formula>95%</formula>
    </cfRule>
    <cfRule type="cellIs" dxfId="380" priority="10" operator="greaterThanOrEqual">
      <formula>90%</formula>
    </cfRule>
    <cfRule type="cellIs" dxfId="379" priority="11" operator="lessThan">
      <formula>89.99%</formula>
    </cfRule>
  </conditionalFormatting>
  <conditionalFormatting sqref="AF22">
    <cfRule type="cellIs" dxfId="378" priority="1" operator="greaterThanOrEqual">
      <formula>100%</formula>
    </cfRule>
    <cfRule type="cellIs" dxfId="377" priority="2" operator="lessThan">
      <formula>99.99%</formula>
    </cfRule>
  </conditionalFormatting>
  <conditionalFormatting sqref="AF25">
    <cfRule type="cellIs" dxfId="376" priority="3" operator="greaterThan">
      <formula>95%</formula>
    </cfRule>
    <cfRule type="cellIs" dxfId="375" priority="4" operator="greaterThanOrEqual">
      <formula>90%</formula>
    </cfRule>
    <cfRule type="cellIs" dxfId="374" priority="5" operator="lessThan">
      <formula>89.99%</formula>
    </cfRule>
  </conditionalFormatting>
  <conditionalFormatting sqref="I21:AE21">
    <cfRule type="colorScale" priority="51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AR38"/>
  <sheetViews>
    <sheetView showGridLines="0" topLeftCell="C13" zoomScale="55" zoomScaleNormal="55" workbookViewId="0">
      <selection activeCell="AD11" sqref="AD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6</v>
      </c>
      <c r="F2" s="99" t="s">
        <v>25</v>
      </c>
      <c r="G2" s="99"/>
      <c r="H2" s="22">
        <v>90651</v>
      </c>
      <c r="I2" s="21"/>
      <c r="J2" s="21"/>
      <c r="K2" s="12"/>
      <c r="L2" s="12"/>
      <c r="M2" s="12"/>
      <c r="N2" s="12"/>
      <c r="O2" s="12"/>
      <c r="P2" s="12"/>
      <c r="Q2" s="12"/>
      <c r="R2" s="12"/>
      <c r="S2" s="12"/>
      <c r="T2" s="12"/>
      <c r="U2" s="12"/>
      <c r="V2" s="12"/>
      <c r="W2" s="12"/>
      <c r="X2" s="12"/>
      <c r="Y2" s="12"/>
      <c r="Z2" s="12"/>
      <c r="AA2" s="12"/>
      <c r="AB2" s="12"/>
      <c r="AC2" s="12"/>
      <c r="AD2" s="12"/>
      <c r="AE2" s="12"/>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495</v>
      </c>
      <c r="J10" s="25">
        <v>612</v>
      </c>
      <c r="K10" s="25">
        <v>637</v>
      </c>
      <c r="L10" s="25">
        <v>76</v>
      </c>
      <c r="M10" s="25">
        <v>357</v>
      </c>
      <c r="N10" s="25">
        <v>343</v>
      </c>
      <c r="O10" s="25">
        <v>380</v>
      </c>
      <c r="P10" s="25">
        <v>379</v>
      </c>
      <c r="Q10" s="25">
        <v>250</v>
      </c>
      <c r="R10" s="25">
        <v>48</v>
      </c>
      <c r="S10" s="25">
        <v>181</v>
      </c>
      <c r="T10" s="25">
        <v>188</v>
      </c>
      <c r="U10" s="25">
        <v>299</v>
      </c>
      <c r="V10" s="25">
        <v>272</v>
      </c>
      <c r="W10" s="25">
        <v>323</v>
      </c>
      <c r="X10" s="25">
        <v>308</v>
      </c>
      <c r="Y10" s="25">
        <v>324</v>
      </c>
      <c r="Z10" s="25">
        <v>398</v>
      </c>
      <c r="AA10" s="25">
        <v>571</v>
      </c>
      <c r="AB10" s="25">
        <v>205</v>
      </c>
      <c r="AC10" s="25">
        <v>0</v>
      </c>
      <c r="AD10" s="25">
        <v>2</v>
      </c>
      <c r="AE10" s="25">
        <v>0</v>
      </c>
      <c r="AF10" s="107">
        <f>IFERROR(SUM(I10:AE10)/SUM(I11:AE11),0)</f>
        <v>0.99535858661476273</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499</v>
      </c>
      <c r="J11" s="45">
        <v>616</v>
      </c>
      <c r="K11" s="45">
        <v>650</v>
      </c>
      <c r="L11" s="45">
        <v>76</v>
      </c>
      <c r="M11" s="45">
        <v>359</v>
      </c>
      <c r="N11" s="45">
        <v>343</v>
      </c>
      <c r="O11" s="45">
        <v>380</v>
      </c>
      <c r="P11" s="45">
        <v>379</v>
      </c>
      <c r="Q11" s="45">
        <v>252</v>
      </c>
      <c r="R11" s="45">
        <v>48</v>
      </c>
      <c r="S11" s="45">
        <v>181</v>
      </c>
      <c r="T11" s="45">
        <v>188</v>
      </c>
      <c r="U11" s="45">
        <v>300</v>
      </c>
      <c r="V11" s="45">
        <v>273</v>
      </c>
      <c r="W11" s="45">
        <v>323</v>
      </c>
      <c r="X11" s="45">
        <v>308</v>
      </c>
      <c r="Y11" s="45">
        <v>324</v>
      </c>
      <c r="Z11" s="45">
        <v>398</v>
      </c>
      <c r="AA11" s="45">
        <v>571</v>
      </c>
      <c r="AB11" s="45">
        <v>209</v>
      </c>
      <c r="AC11" s="45">
        <v>0</v>
      </c>
      <c r="AD11" s="45">
        <v>2</v>
      </c>
      <c r="AE11" s="45">
        <v>0</v>
      </c>
      <c r="AF11" s="107"/>
    </row>
    <row r="12" spans="1:44" s="47" customFormat="1" ht="7.5"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495</v>
      </c>
      <c r="J13" s="25">
        <v>611</v>
      </c>
      <c r="K13" s="25">
        <v>636</v>
      </c>
      <c r="L13" s="25">
        <v>76</v>
      </c>
      <c r="M13" s="25">
        <v>357</v>
      </c>
      <c r="N13" s="25">
        <v>342</v>
      </c>
      <c r="O13" s="25">
        <v>380</v>
      </c>
      <c r="P13" s="25">
        <v>379</v>
      </c>
      <c r="Q13" s="25">
        <v>250</v>
      </c>
      <c r="R13" s="25">
        <v>48</v>
      </c>
      <c r="S13" s="25">
        <v>181</v>
      </c>
      <c r="T13" s="25">
        <v>188</v>
      </c>
      <c r="U13" s="25">
        <v>299</v>
      </c>
      <c r="V13" s="25">
        <v>272</v>
      </c>
      <c r="W13" s="25">
        <v>322</v>
      </c>
      <c r="X13" s="25">
        <v>308</v>
      </c>
      <c r="Y13" s="25">
        <v>324</v>
      </c>
      <c r="Z13" s="25">
        <v>398</v>
      </c>
      <c r="AA13" s="25">
        <v>570</v>
      </c>
      <c r="AB13" s="25">
        <v>205</v>
      </c>
      <c r="AC13" s="25">
        <v>0</v>
      </c>
      <c r="AD13" s="25">
        <v>2</v>
      </c>
      <c r="AE13" s="25">
        <v>0</v>
      </c>
      <c r="AF13" s="107">
        <f>IFERROR(SUM(I13:AE13)/SUM(I14:AE14),0)</f>
        <v>0.9992478941034898</v>
      </c>
    </row>
    <row r="14" spans="1:44" s="3" customFormat="1" ht="50.1" customHeight="1" thickTop="1" thickBot="1" x14ac:dyDescent="0.3">
      <c r="A14" s="118"/>
      <c r="B14" s="119"/>
      <c r="C14" s="114"/>
      <c r="D14" s="115"/>
      <c r="E14" s="114"/>
      <c r="F14" s="116"/>
      <c r="G14" s="117"/>
      <c r="H14" s="27" t="str">
        <f>'PANEL DE CONTROL DISTRITAL'!H13</f>
        <v>Número de trámites aplicados</v>
      </c>
      <c r="I14" s="45">
        <v>495</v>
      </c>
      <c r="J14" s="45">
        <v>612</v>
      </c>
      <c r="K14" s="45">
        <v>637</v>
      </c>
      <c r="L14" s="45">
        <v>76</v>
      </c>
      <c r="M14" s="45">
        <v>357</v>
      </c>
      <c r="N14" s="45">
        <v>343</v>
      </c>
      <c r="O14" s="45">
        <v>380</v>
      </c>
      <c r="P14" s="45">
        <v>379</v>
      </c>
      <c r="Q14" s="45">
        <v>250</v>
      </c>
      <c r="R14" s="45">
        <v>48</v>
      </c>
      <c r="S14" s="45">
        <v>181</v>
      </c>
      <c r="T14" s="45">
        <v>188</v>
      </c>
      <c r="U14" s="45">
        <v>299</v>
      </c>
      <c r="V14" s="45">
        <v>272</v>
      </c>
      <c r="W14" s="45">
        <v>323</v>
      </c>
      <c r="X14" s="45">
        <v>308</v>
      </c>
      <c r="Y14" s="45">
        <v>324</v>
      </c>
      <c r="Z14" s="45">
        <v>398</v>
      </c>
      <c r="AA14" s="45">
        <v>571</v>
      </c>
      <c r="AB14" s="45">
        <v>205</v>
      </c>
      <c r="AC14" s="45">
        <v>0</v>
      </c>
      <c r="AD14" s="45">
        <v>2</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495</v>
      </c>
      <c r="J16" s="25">
        <v>612</v>
      </c>
      <c r="K16" s="25">
        <v>637</v>
      </c>
      <c r="L16" s="25">
        <v>76</v>
      </c>
      <c r="M16" s="25">
        <v>357</v>
      </c>
      <c r="N16" s="25">
        <v>343</v>
      </c>
      <c r="O16" s="25">
        <v>380</v>
      </c>
      <c r="P16" s="25">
        <v>379</v>
      </c>
      <c r="Q16" s="25">
        <v>250</v>
      </c>
      <c r="R16" s="25">
        <v>48</v>
      </c>
      <c r="S16" s="25">
        <v>181</v>
      </c>
      <c r="T16" s="25">
        <v>188</v>
      </c>
      <c r="U16" s="25">
        <v>299</v>
      </c>
      <c r="V16" s="25">
        <v>272</v>
      </c>
      <c r="W16" s="25">
        <v>323</v>
      </c>
      <c r="X16" s="25">
        <v>307</v>
      </c>
      <c r="Y16" s="25">
        <v>324</v>
      </c>
      <c r="Z16" s="25">
        <v>398</v>
      </c>
      <c r="AA16" s="25">
        <v>571</v>
      </c>
      <c r="AB16" s="25">
        <v>205</v>
      </c>
      <c r="AC16" s="25">
        <v>0</v>
      </c>
      <c r="AD16" s="25">
        <v>2</v>
      </c>
      <c r="AE16" s="25">
        <v>0</v>
      </c>
      <c r="AF16" s="107">
        <f>IFERROR(SUM(I16:AE16)/SUM(I17:AE17),0)</f>
        <v>0.99984957882069792</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495</v>
      </c>
      <c r="J17" s="45">
        <v>612</v>
      </c>
      <c r="K17" s="45">
        <v>637</v>
      </c>
      <c r="L17" s="45">
        <v>76</v>
      </c>
      <c r="M17" s="45">
        <v>357</v>
      </c>
      <c r="N17" s="45">
        <v>343</v>
      </c>
      <c r="O17" s="45">
        <v>380</v>
      </c>
      <c r="P17" s="45">
        <v>379</v>
      </c>
      <c r="Q17" s="45">
        <v>250</v>
      </c>
      <c r="R17" s="45">
        <v>48</v>
      </c>
      <c r="S17" s="45">
        <v>181</v>
      </c>
      <c r="T17" s="45">
        <v>188</v>
      </c>
      <c r="U17" s="45">
        <v>299</v>
      </c>
      <c r="V17" s="45">
        <v>272</v>
      </c>
      <c r="W17" s="45">
        <v>323</v>
      </c>
      <c r="X17" s="45">
        <v>308</v>
      </c>
      <c r="Y17" s="45">
        <v>324</v>
      </c>
      <c r="Z17" s="45">
        <v>398</v>
      </c>
      <c r="AA17" s="45">
        <v>571</v>
      </c>
      <c r="AB17" s="45">
        <v>205</v>
      </c>
      <c r="AC17" s="45">
        <v>0</v>
      </c>
      <c r="AD17" s="45">
        <v>2</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1371</v>
      </c>
      <c r="J19" s="25">
        <v>2132</v>
      </c>
      <c r="K19" s="25">
        <v>545</v>
      </c>
      <c r="L19" s="25">
        <v>468</v>
      </c>
      <c r="M19" s="25">
        <v>446</v>
      </c>
      <c r="N19" s="25">
        <v>430</v>
      </c>
      <c r="O19" s="25">
        <v>269</v>
      </c>
      <c r="P19" s="25">
        <v>430</v>
      </c>
      <c r="Q19" s="25">
        <v>186</v>
      </c>
      <c r="R19" s="25">
        <v>125</v>
      </c>
      <c r="S19" s="25">
        <v>267</v>
      </c>
      <c r="T19" s="25">
        <v>148</v>
      </c>
      <c r="U19" s="25">
        <v>199</v>
      </c>
      <c r="V19" s="25">
        <v>342</v>
      </c>
      <c r="W19" s="25">
        <v>296</v>
      </c>
      <c r="X19" s="25">
        <v>371</v>
      </c>
      <c r="Y19" s="25">
        <v>288</v>
      </c>
      <c r="Z19" s="25">
        <v>396</v>
      </c>
      <c r="AA19" s="25">
        <v>468</v>
      </c>
      <c r="AB19" s="25">
        <v>104</v>
      </c>
      <c r="AC19" s="25">
        <v>361</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1371</v>
      </c>
      <c r="J20" s="45">
        <v>2132</v>
      </c>
      <c r="K20" s="45">
        <v>545</v>
      </c>
      <c r="L20" s="45">
        <v>468</v>
      </c>
      <c r="M20" s="45">
        <v>446</v>
      </c>
      <c r="N20" s="45">
        <v>430</v>
      </c>
      <c r="O20" s="45">
        <v>269</v>
      </c>
      <c r="P20" s="45">
        <v>430</v>
      </c>
      <c r="Q20" s="45">
        <v>186</v>
      </c>
      <c r="R20" s="45">
        <v>125</v>
      </c>
      <c r="S20" s="45">
        <v>267</v>
      </c>
      <c r="T20" s="45">
        <v>148</v>
      </c>
      <c r="U20" s="45">
        <v>199</v>
      </c>
      <c r="V20" s="45">
        <v>342</v>
      </c>
      <c r="W20" s="45">
        <v>296</v>
      </c>
      <c r="X20" s="45">
        <v>371</v>
      </c>
      <c r="Y20" s="45">
        <v>288</v>
      </c>
      <c r="Z20" s="45">
        <v>396</v>
      </c>
      <c r="AA20" s="45">
        <v>468</v>
      </c>
      <c r="AB20" s="45">
        <v>104</v>
      </c>
      <c r="AC20" s="45">
        <v>361</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1887</v>
      </c>
      <c r="J22" s="25">
        <v>2156</v>
      </c>
      <c r="K22" s="25">
        <v>1968</v>
      </c>
      <c r="L22" s="25">
        <v>2053</v>
      </c>
      <c r="M22" s="25">
        <v>1596</v>
      </c>
      <c r="N22" s="25">
        <v>1289</v>
      </c>
      <c r="O22" s="25">
        <v>900</v>
      </c>
      <c r="P22" s="25">
        <v>751</v>
      </c>
      <c r="Q22" s="25">
        <v>490</v>
      </c>
      <c r="R22" s="25">
        <v>302</v>
      </c>
      <c r="S22" s="25">
        <v>311</v>
      </c>
      <c r="T22" s="25">
        <v>336</v>
      </c>
      <c r="U22" s="25">
        <v>299</v>
      </c>
      <c r="V22" s="25">
        <v>341</v>
      </c>
      <c r="W22" s="25">
        <v>351</v>
      </c>
      <c r="X22" s="25">
        <v>408</v>
      </c>
      <c r="Y22" s="25">
        <v>401</v>
      </c>
      <c r="Z22" s="25">
        <v>463</v>
      </c>
      <c r="AA22" s="25">
        <v>523</v>
      </c>
      <c r="AB22" s="25">
        <v>527</v>
      </c>
      <c r="AC22" s="25">
        <v>439</v>
      </c>
      <c r="AD22" s="25">
        <v>98</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1887</v>
      </c>
      <c r="J23" s="45">
        <v>2156</v>
      </c>
      <c r="K23" s="45">
        <v>1968</v>
      </c>
      <c r="L23" s="45">
        <v>2053</v>
      </c>
      <c r="M23" s="45">
        <v>1596</v>
      </c>
      <c r="N23" s="45">
        <v>1289</v>
      </c>
      <c r="O23" s="45">
        <v>900</v>
      </c>
      <c r="P23" s="45">
        <v>751</v>
      </c>
      <c r="Q23" s="45">
        <v>490</v>
      </c>
      <c r="R23" s="45">
        <v>302</v>
      </c>
      <c r="S23" s="45">
        <v>311</v>
      </c>
      <c r="T23" s="45">
        <v>336</v>
      </c>
      <c r="U23" s="45">
        <v>299</v>
      </c>
      <c r="V23" s="45">
        <v>341</v>
      </c>
      <c r="W23" s="45">
        <v>351</v>
      </c>
      <c r="X23" s="45">
        <v>408</v>
      </c>
      <c r="Y23" s="45">
        <v>401</v>
      </c>
      <c r="Z23" s="45">
        <v>463</v>
      </c>
      <c r="AA23" s="45">
        <v>523</v>
      </c>
      <c r="AB23" s="45">
        <v>527</v>
      </c>
      <c r="AC23" s="45">
        <v>439</v>
      </c>
      <c r="AD23" s="45">
        <v>98</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1825</v>
      </c>
      <c r="J25" s="25">
        <v>1863</v>
      </c>
      <c r="K25" s="25">
        <v>727</v>
      </c>
      <c r="L25" s="25">
        <v>383</v>
      </c>
      <c r="M25" s="25">
        <v>903</v>
      </c>
      <c r="N25" s="25">
        <v>737</v>
      </c>
      <c r="O25" s="25">
        <v>623</v>
      </c>
      <c r="P25" s="25">
        <v>579</v>
      </c>
      <c r="Q25" s="25">
        <v>447</v>
      </c>
      <c r="R25" s="25">
        <v>67</v>
      </c>
      <c r="S25" s="25">
        <v>258</v>
      </c>
      <c r="T25" s="25">
        <v>123</v>
      </c>
      <c r="U25" s="25">
        <v>236</v>
      </c>
      <c r="V25" s="25">
        <v>300</v>
      </c>
      <c r="W25" s="25">
        <v>286</v>
      </c>
      <c r="X25" s="25">
        <v>314</v>
      </c>
      <c r="Y25" s="25">
        <v>295</v>
      </c>
      <c r="Z25" s="25">
        <v>334</v>
      </c>
      <c r="AA25" s="25">
        <v>408</v>
      </c>
      <c r="AB25" s="25">
        <v>100</v>
      </c>
      <c r="AC25" s="25">
        <v>449</v>
      </c>
      <c r="AD25" s="25">
        <v>341</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1825</v>
      </c>
      <c r="J26" s="45">
        <v>1863</v>
      </c>
      <c r="K26" s="45">
        <v>727</v>
      </c>
      <c r="L26" s="45">
        <v>383</v>
      </c>
      <c r="M26" s="45">
        <v>903</v>
      </c>
      <c r="N26" s="45">
        <v>737</v>
      </c>
      <c r="O26" s="45">
        <v>623</v>
      </c>
      <c r="P26" s="45">
        <v>579</v>
      </c>
      <c r="Q26" s="45">
        <v>447</v>
      </c>
      <c r="R26" s="45">
        <v>67</v>
      </c>
      <c r="S26" s="45">
        <v>258</v>
      </c>
      <c r="T26" s="45">
        <v>123</v>
      </c>
      <c r="U26" s="45">
        <v>236</v>
      </c>
      <c r="V26" s="45">
        <v>300</v>
      </c>
      <c r="W26" s="45">
        <v>286</v>
      </c>
      <c r="X26" s="45">
        <v>314</v>
      </c>
      <c r="Y26" s="45">
        <v>295</v>
      </c>
      <c r="Z26" s="45">
        <v>334</v>
      </c>
      <c r="AA26" s="45">
        <v>408</v>
      </c>
      <c r="AB26" s="45">
        <v>100</v>
      </c>
      <c r="AC26" s="45">
        <v>449</v>
      </c>
      <c r="AD26" s="45">
        <v>341</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0" customHeight="1" thickTop="1" x14ac:dyDescent="0.25"/>
  </sheetData>
  <mergeCells count="70">
    <mergeCell ref="G25:G26"/>
    <mergeCell ref="AF25:AF26"/>
    <mergeCell ref="A24:AF24"/>
    <mergeCell ref="A25:A26"/>
    <mergeCell ref="B25:B26"/>
    <mergeCell ref="C25:C26"/>
    <mergeCell ref="D25:D26"/>
    <mergeCell ref="E25:E26"/>
    <mergeCell ref="F25:F26"/>
    <mergeCell ref="E22:E23"/>
    <mergeCell ref="F19:F20"/>
    <mergeCell ref="G19:G20"/>
    <mergeCell ref="AF19:AF20"/>
    <mergeCell ref="A19:A20"/>
    <mergeCell ref="B19:B20"/>
    <mergeCell ref="C19:C20"/>
    <mergeCell ref="D19:D20"/>
    <mergeCell ref="E19:E20"/>
    <mergeCell ref="F22:F23"/>
    <mergeCell ref="G22:G23"/>
    <mergeCell ref="AF22:AF23"/>
    <mergeCell ref="A22:A23"/>
    <mergeCell ref="B22:B23"/>
    <mergeCell ref="C22:C23"/>
    <mergeCell ref="D22:D23"/>
    <mergeCell ref="F16:F17"/>
    <mergeCell ref="G16:G17"/>
    <mergeCell ref="AF16:AF17"/>
    <mergeCell ref="A18:AF18"/>
    <mergeCell ref="A16:A17"/>
    <mergeCell ref="B16:B17"/>
    <mergeCell ref="C16:C17"/>
    <mergeCell ref="D16:D17"/>
    <mergeCell ref="E16:E17"/>
    <mergeCell ref="F13:F14"/>
    <mergeCell ref="G13:G14"/>
    <mergeCell ref="AF13:AF14"/>
    <mergeCell ref="A15:AF15"/>
    <mergeCell ref="A13:A14"/>
    <mergeCell ref="B13:B14"/>
    <mergeCell ref="C13:C14"/>
    <mergeCell ref="D13:D14"/>
    <mergeCell ref="E13:E14"/>
    <mergeCell ref="A12:AF12"/>
    <mergeCell ref="A10:A11"/>
    <mergeCell ref="B10:B11"/>
    <mergeCell ref="C10:C11"/>
    <mergeCell ref="D10:D11"/>
    <mergeCell ref="E10:E11"/>
    <mergeCell ref="A1:AF1"/>
    <mergeCell ref="F2:G2"/>
    <mergeCell ref="A4:AF4"/>
    <mergeCell ref="A5:AF5"/>
    <mergeCell ref="F10:F11"/>
    <mergeCell ref="G10:G11"/>
    <mergeCell ref="AF10:AF11"/>
    <mergeCell ref="A6:A9"/>
    <mergeCell ref="B6:H6"/>
    <mergeCell ref="I6:AE6"/>
    <mergeCell ref="AF6:AF9"/>
    <mergeCell ref="B7:D7"/>
    <mergeCell ref="E7:H7"/>
    <mergeCell ref="I7:AE7"/>
    <mergeCell ref="B8:AE8"/>
    <mergeCell ref="I29:L29"/>
    <mergeCell ref="B34:M34"/>
    <mergeCell ref="B35:G35"/>
    <mergeCell ref="H35:M35"/>
    <mergeCell ref="B36:G37"/>
    <mergeCell ref="H36:M37"/>
  </mergeCells>
  <conditionalFormatting sqref="AF10">
    <cfRule type="cellIs" dxfId="373" priority="18" operator="greaterThan">
      <formula>95%</formula>
    </cfRule>
    <cfRule type="cellIs" dxfId="372" priority="19" operator="greaterThanOrEqual">
      <formula>90%</formula>
    </cfRule>
    <cfRule type="cellIs" dxfId="371" priority="20" operator="lessThan">
      <formula>89.99%</formula>
    </cfRule>
  </conditionalFormatting>
  <conditionalFormatting sqref="AF13">
    <cfRule type="cellIs" dxfId="370" priority="15" operator="greaterThan">
      <formula>95%</formula>
    </cfRule>
    <cfRule type="cellIs" dxfId="369" priority="16" operator="greaterThanOrEqual">
      <formula>90%</formula>
    </cfRule>
    <cfRule type="cellIs" dxfId="368" priority="17" operator="lessThan">
      <formula>89.99%</formula>
    </cfRule>
  </conditionalFormatting>
  <conditionalFormatting sqref="AF16">
    <cfRule type="cellIs" dxfId="367" priority="12" operator="greaterThan">
      <formula>95%</formula>
    </cfRule>
    <cfRule type="cellIs" dxfId="366" priority="13" operator="greaterThanOrEqual">
      <formula>90%</formula>
    </cfRule>
    <cfRule type="cellIs" dxfId="365" priority="14" operator="lessThan">
      <formula>89.99%</formula>
    </cfRule>
  </conditionalFormatting>
  <conditionalFormatting sqref="AF19">
    <cfRule type="cellIs" dxfId="364" priority="9" operator="greaterThan">
      <formula>95%</formula>
    </cfRule>
    <cfRule type="cellIs" dxfId="363" priority="10" operator="greaterThanOrEqual">
      <formula>90%</formula>
    </cfRule>
    <cfRule type="cellIs" dxfId="362" priority="11" operator="lessThan">
      <formula>89.99%</formula>
    </cfRule>
  </conditionalFormatting>
  <conditionalFormatting sqref="AF22">
    <cfRule type="cellIs" dxfId="361" priority="1" operator="greaterThanOrEqual">
      <formula>100%</formula>
    </cfRule>
    <cfRule type="cellIs" dxfId="360" priority="2" operator="lessThan">
      <formula>99.99%</formula>
    </cfRule>
  </conditionalFormatting>
  <conditionalFormatting sqref="AF25">
    <cfRule type="cellIs" dxfId="359" priority="3" operator="greaterThan">
      <formula>95%</formula>
    </cfRule>
    <cfRule type="cellIs" dxfId="358" priority="4" operator="greaterThanOrEqual">
      <formula>90%</formula>
    </cfRule>
    <cfRule type="cellIs" dxfId="357" priority="5" operator="lessThan">
      <formula>89.99%</formula>
    </cfRule>
  </conditionalFormatting>
  <conditionalFormatting sqref="I21:AE21">
    <cfRule type="colorScale" priority="51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AR48"/>
  <sheetViews>
    <sheetView showGridLines="0" topLeftCell="A7" zoomScale="55" zoomScaleNormal="55" workbookViewId="0">
      <selection activeCell="V13" sqref="V13"/>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7</v>
      </c>
      <c r="F2" s="99" t="s">
        <v>25</v>
      </c>
      <c r="G2" s="99"/>
      <c r="H2" s="22">
        <v>90751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630</v>
      </c>
      <c r="J10" s="25">
        <v>783</v>
      </c>
      <c r="K10" s="25">
        <v>630</v>
      </c>
      <c r="L10" s="25">
        <v>102</v>
      </c>
      <c r="M10" s="25">
        <v>455</v>
      </c>
      <c r="N10" s="25">
        <v>447</v>
      </c>
      <c r="O10" s="25">
        <v>481</v>
      </c>
      <c r="P10" s="25">
        <v>442</v>
      </c>
      <c r="Q10" s="25">
        <v>356</v>
      </c>
      <c r="R10" s="25">
        <v>61</v>
      </c>
      <c r="S10" s="25">
        <v>253</v>
      </c>
      <c r="T10" s="25">
        <v>241</v>
      </c>
      <c r="U10" s="25">
        <v>337</v>
      </c>
      <c r="V10" s="25">
        <v>422</v>
      </c>
      <c r="W10" s="25">
        <v>501</v>
      </c>
      <c r="X10" s="25">
        <v>429</v>
      </c>
      <c r="Y10" s="25">
        <v>407</v>
      </c>
      <c r="Z10" s="25">
        <v>544</v>
      </c>
      <c r="AA10" s="25">
        <v>682</v>
      </c>
      <c r="AB10" s="25">
        <v>293</v>
      </c>
      <c r="AC10" s="25">
        <v>0</v>
      </c>
      <c r="AD10" s="25">
        <v>0</v>
      </c>
      <c r="AE10" s="25">
        <v>0</v>
      </c>
      <c r="AF10" s="107">
        <f>IFERROR(SUM(I10:AE10)/SUM(I11:AE11),0)</f>
        <v>0.99229152067274007</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630</v>
      </c>
      <c r="J11" s="45">
        <v>784</v>
      </c>
      <c r="K11" s="45">
        <v>630</v>
      </c>
      <c r="L11" s="45">
        <v>102</v>
      </c>
      <c r="M11" s="45">
        <v>457</v>
      </c>
      <c r="N11" s="45">
        <v>452</v>
      </c>
      <c r="O11" s="45">
        <v>481</v>
      </c>
      <c r="P11" s="45">
        <v>442</v>
      </c>
      <c r="Q11" s="45">
        <v>356</v>
      </c>
      <c r="R11" s="45">
        <v>61</v>
      </c>
      <c r="S11" s="45">
        <v>253</v>
      </c>
      <c r="T11" s="45">
        <v>241</v>
      </c>
      <c r="U11" s="45">
        <v>337</v>
      </c>
      <c r="V11" s="45">
        <v>428</v>
      </c>
      <c r="W11" s="45">
        <v>511</v>
      </c>
      <c r="X11" s="45">
        <v>439</v>
      </c>
      <c r="Y11" s="45">
        <v>411</v>
      </c>
      <c r="Z11" s="45">
        <v>551</v>
      </c>
      <c r="AA11" s="45">
        <v>689</v>
      </c>
      <c r="AB11" s="45">
        <v>307</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627</v>
      </c>
      <c r="J13" s="25">
        <v>783</v>
      </c>
      <c r="K13" s="25">
        <v>630</v>
      </c>
      <c r="L13" s="25">
        <v>102</v>
      </c>
      <c r="M13" s="25">
        <v>455</v>
      </c>
      <c r="N13" s="25">
        <v>447</v>
      </c>
      <c r="O13" s="25">
        <v>479</v>
      </c>
      <c r="P13" s="25">
        <v>442</v>
      </c>
      <c r="Q13" s="25">
        <v>355</v>
      </c>
      <c r="R13" s="25">
        <v>61</v>
      </c>
      <c r="S13" s="25">
        <v>253</v>
      </c>
      <c r="T13" s="25">
        <v>241</v>
      </c>
      <c r="U13" s="25">
        <v>337</v>
      </c>
      <c r="V13" s="25">
        <v>422</v>
      </c>
      <c r="W13" s="25">
        <v>501</v>
      </c>
      <c r="X13" s="25">
        <v>427</v>
      </c>
      <c r="Y13" s="25">
        <v>407</v>
      </c>
      <c r="Z13" s="25">
        <v>544</v>
      </c>
      <c r="AA13" s="25">
        <v>681</v>
      </c>
      <c r="AB13" s="25">
        <v>293</v>
      </c>
      <c r="AC13" s="25">
        <v>0</v>
      </c>
      <c r="AD13" s="25">
        <v>0</v>
      </c>
      <c r="AE13" s="25">
        <v>0</v>
      </c>
      <c r="AF13" s="107">
        <f>IFERROR(SUM(I13:AE13)/SUM(I14:AE14),0)</f>
        <v>0.99894067796610164</v>
      </c>
    </row>
    <row r="14" spans="1:44" s="3" customFormat="1" ht="50.1" customHeight="1" thickTop="1" thickBot="1" x14ac:dyDescent="0.3">
      <c r="A14" s="118"/>
      <c r="B14" s="119"/>
      <c r="C14" s="114"/>
      <c r="D14" s="115"/>
      <c r="E14" s="114"/>
      <c r="F14" s="116"/>
      <c r="G14" s="117"/>
      <c r="H14" s="27" t="str">
        <f>'PANEL DE CONTROL DISTRITAL'!H13</f>
        <v>Número de trámites aplicados</v>
      </c>
      <c r="I14" s="45">
        <v>630</v>
      </c>
      <c r="J14" s="45">
        <v>783</v>
      </c>
      <c r="K14" s="45">
        <v>630</v>
      </c>
      <c r="L14" s="45">
        <v>102</v>
      </c>
      <c r="M14" s="45">
        <v>455</v>
      </c>
      <c r="N14" s="45">
        <v>447</v>
      </c>
      <c r="O14" s="45">
        <v>481</v>
      </c>
      <c r="P14" s="45">
        <v>442</v>
      </c>
      <c r="Q14" s="45">
        <v>356</v>
      </c>
      <c r="R14" s="45">
        <v>61</v>
      </c>
      <c r="S14" s="45">
        <v>253</v>
      </c>
      <c r="T14" s="45">
        <v>241</v>
      </c>
      <c r="U14" s="45">
        <v>337</v>
      </c>
      <c r="V14" s="45">
        <v>422</v>
      </c>
      <c r="W14" s="45">
        <v>501</v>
      </c>
      <c r="X14" s="45">
        <v>429</v>
      </c>
      <c r="Y14" s="45">
        <v>407</v>
      </c>
      <c r="Z14" s="45">
        <v>544</v>
      </c>
      <c r="AA14" s="45">
        <v>682</v>
      </c>
      <c r="AB14" s="45">
        <v>293</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630</v>
      </c>
      <c r="J16" s="25">
        <v>782</v>
      </c>
      <c r="K16" s="25">
        <v>630</v>
      </c>
      <c r="L16" s="25">
        <v>102</v>
      </c>
      <c r="M16" s="25">
        <v>455</v>
      </c>
      <c r="N16" s="25">
        <v>447</v>
      </c>
      <c r="O16" s="25">
        <v>481</v>
      </c>
      <c r="P16" s="25">
        <v>442</v>
      </c>
      <c r="Q16" s="25">
        <v>356</v>
      </c>
      <c r="R16" s="25">
        <v>61</v>
      </c>
      <c r="S16" s="25">
        <v>253</v>
      </c>
      <c r="T16" s="25">
        <v>241</v>
      </c>
      <c r="U16" s="25">
        <v>337</v>
      </c>
      <c r="V16" s="25">
        <v>422</v>
      </c>
      <c r="W16" s="25">
        <v>501</v>
      </c>
      <c r="X16" s="25">
        <v>429</v>
      </c>
      <c r="Y16" s="25">
        <v>407</v>
      </c>
      <c r="Z16" s="25">
        <v>544</v>
      </c>
      <c r="AA16" s="25">
        <v>682</v>
      </c>
      <c r="AB16" s="25">
        <v>293</v>
      </c>
      <c r="AC16" s="25">
        <v>0</v>
      </c>
      <c r="AD16" s="25">
        <v>0</v>
      </c>
      <c r="AE16" s="25">
        <v>0</v>
      </c>
      <c r="AF16" s="107">
        <f>IFERROR(SUM(I16:AE16)/SUM(I17:AE17),0)</f>
        <v>0.99988229755178903</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630</v>
      </c>
      <c r="J17" s="45">
        <v>783</v>
      </c>
      <c r="K17" s="45">
        <v>630</v>
      </c>
      <c r="L17" s="45">
        <v>102</v>
      </c>
      <c r="M17" s="45">
        <v>455</v>
      </c>
      <c r="N17" s="45">
        <v>447</v>
      </c>
      <c r="O17" s="45">
        <v>481</v>
      </c>
      <c r="P17" s="45">
        <v>442</v>
      </c>
      <c r="Q17" s="45">
        <v>356</v>
      </c>
      <c r="R17" s="45">
        <v>61</v>
      </c>
      <c r="S17" s="45">
        <v>253</v>
      </c>
      <c r="T17" s="45">
        <v>241</v>
      </c>
      <c r="U17" s="45">
        <v>337</v>
      </c>
      <c r="V17" s="45">
        <v>422</v>
      </c>
      <c r="W17" s="45">
        <v>501</v>
      </c>
      <c r="X17" s="45">
        <v>429</v>
      </c>
      <c r="Y17" s="45">
        <v>407</v>
      </c>
      <c r="Z17" s="45">
        <v>544</v>
      </c>
      <c r="AA17" s="45">
        <v>682</v>
      </c>
      <c r="AB17" s="45">
        <v>293</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1503</v>
      </c>
      <c r="J19" s="25">
        <v>3043</v>
      </c>
      <c r="K19" s="25">
        <v>955</v>
      </c>
      <c r="L19" s="25">
        <v>214</v>
      </c>
      <c r="M19" s="25">
        <v>587</v>
      </c>
      <c r="N19" s="25">
        <v>474</v>
      </c>
      <c r="O19" s="25">
        <v>431</v>
      </c>
      <c r="P19" s="25">
        <v>457</v>
      </c>
      <c r="Q19" s="25">
        <v>390</v>
      </c>
      <c r="R19" s="25">
        <v>93</v>
      </c>
      <c r="S19" s="25">
        <v>292</v>
      </c>
      <c r="T19" s="25">
        <v>193</v>
      </c>
      <c r="U19" s="25">
        <v>364</v>
      </c>
      <c r="V19" s="25">
        <v>368</v>
      </c>
      <c r="W19" s="25">
        <v>506</v>
      </c>
      <c r="X19" s="25">
        <v>441</v>
      </c>
      <c r="Y19" s="25">
        <v>365</v>
      </c>
      <c r="Z19" s="25">
        <v>543</v>
      </c>
      <c r="AA19" s="25">
        <v>586</v>
      </c>
      <c r="AB19" s="25">
        <v>139</v>
      </c>
      <c r="AC19" s="25">
        <v>456</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1503</v>
      </c>
      <c r="J20" s="45">
        <v>3043</v>
      </c>
      <c r="K20" s="45">
        <v>955</v>
      </c>
      <c r="L20" s="45">
        <v>214</v>
      </c>
      <c r="M20" s="45">
        <v>587</v>
      </c>
      <c r="N20" s="45">
        <v>474</v>
      </c>
      <c r="O20" s="45">
        <v>431</v>
      </c>
      <c r="P20" s="45">
        <v>457</v>
      </c>
      <c r="Q20" s="45">
        <v>390</v>
      </c>
      <c r="R20" s="45">
        <v>93</v>
      </c>
      <c r="S20" s="45">
        <v>292</v>
      </c>
      <c r="T20" s="45">
        <v>193</v>
      </c>
      <c r="U20" s="45">
        <v>364</v>
      </c>
      <c r="V20" s="45">
        <v>368</v>
      </c>
      <c r="W20" s="45">
        <v>506</v>
      </c>
      <c r="X20" s="45">
        <v>441</v>
      </c>
      <c r="Y20" s="45">
        <v>365</v>
      </c>
      <c r="Z20" s="45">
        <v>543</v>
      </c>
      <c r="AA20" s="45">
        <v>586</v>
      </c>
      <c r="AB20" s="45">
        <v>139</v>
      </c>
      <c r="AC20" s="45">
        <v>456</v>
      </c>
      <c r="AD20" s="45">
        <v>0</v>
      </c>
      <c r="AE20" s="45">
        <v>0</v>
      </c>
      <c r="AF20" s="107"/>
    </row>
    <row r="21" spans="1:44"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2684</v>
      </c>
      <c r="J22" s="25">
        <v>3772</v>
      </c>
      <c r="K22" s="25">
        <v>3143</v>
      </c>
      <c r="L22" s="25">
        <v>2842</v>
      </c>
      <c r="M22" s="25">
        <v>1984</v>
      </c>
      <c r="N22" s="25">
        <v>1510</v>
      </c>
      <c r="O22" s="25">
        <v>1137</v>
      </c>
      <c r="P22" s="25">
        <v>957</v>
      </c>
      <c r="Q22" s="25">
        <v>847</v>
      </c>
      <c r="R22" s="25">
        <v>894</v>
      </c>
      <c r="S22" s="25">
        <v>888</v>
      </c>
      <c r="T22" s="25">
        <v>783</v>
      </c>
      <c r="U22" s="25">
        <v>779</v>
      </c>
      <c r="V22" s="25">
        <v>863</v>
      </c>
      <c r="W22" s="25">
        <v>975</v>
      </c>
      <c r="X22" s="25">
        <v>792</v>
      </c>
      <c r="Y22" s="25">
        <v>776</v>
      </c>
      <c r="Z22" s="25">
        <v>896</v>
      </c>
      <c r="AA22" s="25">
        <v>832</v>
      </c>
      <c r="AB22" s="25">
        <v>893</v>
      </c>
      <c r="AC22" s="25">
        <v>670</v>
      </c>
      <c r="AD22" s="25">
        <v>178</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2684</v>
      </c>
      <c r="J23" s="45">
        <v>3772</v>
      </c>
      <c r="K23" s="45">
        <v>3143</v>
      </c>
      <c r="L23" s="45">
        <v>2842</v>
      </c>
      <c r="M23" s="45">
        <v>1984</v>
      </c>
      <c r="N23" s="45">
        <v>1510</v>
      </c>
      <c r="O23" s="45">
        <v>1137</v>
      </c>
      <c r="P23" s="45">
        <v>957</v>
      </c>
      <c r="Q23" s="45">
        <v>847</v>
      </c>
      <c r="R23" s="45">
        <v>894</v>
      </c>
      <c r="S23" s="45">
        <v>888</v>
      </c>
      <c r="T23" s="45">
        <v>783</v>
      </c>
      <c r="U23" s="45">
        <v>779</v>
      </c>
      <c r="V23" s="45">
        <v>863</v>
      </c>
      <c r="W23" s="45">
        <v>975</v>
      </c>
      <c r="X23" s="45">
        <v>792</v>
      </c>
      <c r="Y23" s="45">
        <v>776</v>
      </c>
      <c r="Z23" s="45">
        <v>896</v>
      </c>
      <c r="AA23" s="45">
        <v>832</v>
      </c>
      <c r="AB23" s="45">
        <v>893</v>
      </c>
      <c r="AC23" s="45">
        <v>670</v>
      </c>
      <c r="AD23" s="45">
        <v>178</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1015</v>
      </c>
      <c r="J25" s="25">
        <v>1955</v>
      </c>
      <c r="K25" s="25">
        <v>1579</v>
      </c>
      <c r="L25" s="25">
        <v>515</v>
      </c>
      <c r="M25" s="25">
        <v>1445</v>
      </c>
      <c r="N25" s="25">
        <v>948</v>
      </c>
      <c r="O25" s="25">
        <v>754</v>
      </c>
      <c r="P25" s="25">
        <v>637</v>
      </c>
      <c r="Q25" s="25">
        <v>500</v>
      </c>
      <c r="R25" s="25">
        <v>46</v>
      </c>
      <c r="S25" s="25">
        <v>298</v>
      </c>
      <c r="T25" s="25">
        <v>298</v>
      </c>
      <c r="U25" s="25">
        <v>368</v>
      </c>
      <c r="V25" s="25">
        <v>284</v>
      </c>
      <c r="W25" s="25">
        <v>394</v>
      </c>
      <c r="X25" s="25">
        <v>624</v>
      </c>
      <c r="Y25" s="25">
        <v>381</v>
      </c>
      <c r="Z25" s="25">
        <v>423</v>
      </c>
      <c r="AA25" s="25">
        <v>650</v>
      </c>
      <c r="AB25" s="25">
        <v>78</v>
      </c>
      <c r="AC25" s="25">
        <v>679</v>
      </c>
      <c r="AD25" s="25">
        <v>492</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1015</v>
      </c>
      <c r="J26" s="45">
        <v>1955</v>
      </c>
      <c r="K26" s="45">
        <v>1579</v>
      </c>
      <c r="L26" s="45">
        <v>515</v>
      </c>
      <c r="M26" s="45">
        <v>1445</v>
      </c>
      <c r="N26" s="45">
        <v>948</v>
      </c>
      <c r="O26" s="45">
        <v>754</v>
      </c>
      <c r="P26" s="45">
        <v>637</v>
      </c>
      <c r="Q26" s="45">
        <v>500</v>
      </c>
      <c r="R26" s="45">
        <v>46</v>
      </c>
      <c r="S26" s="45">
        <v>298</v>
      </c>
      <c r="T26" s="45">
        <v>298</v>
      </c>
      <c r="U26" s="45">
        <v>368</v>
      </c>
      <c r="V26" s="45">
        <v>284</v>
      </c>
      <c r="W26" s="45">
        <v>394</v>
      </c>
      <c r="X26" s="45">
        <v>624</v>
      </c>
      <c r="Y26" s="45">
        <v>381</v>
      </c>
      <c r="Z26" s="45">
        <v>423</v>
      </c>
      <c r="AA26" s="45">
        <v>650</v>
      </c>
      <c r="AB26" s="45">
        <v>78</v>
      </c>
      <c r="AC26" s="45">
        <v>679</v>
      </c>
      <c r="AD26" s="45">
        <v>492</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A24:AF24"/>
    <mergeCell ref="A22:A23"/>
    <mergeCell ref="B22:B23"/>
    <mergeCell ref="C22:C23"/>
    <mergeCell ref="D22:D23"/>
    <mergeCell ref="E22:E23"/>
    <mergeCell ref="F19:F20"/>
    <mergeCell ref="G19:G20"/>
    <mergeCell ref="AF19:AF20"/>
    <mergeCell ref="A19:A20"/>
    <mergeCell ref="B19:B20"/>
    <mergeCell ref="C19:C20"/>
    <mergeCell ref="D19:D20"/>
    <mergeCell ref="E19:E20"/>
    <mergeCell ref="F16:F17"/>
    <mergeCell ref="G16:G17"/>
    <mergeCell ref="AF16:AF17"/>
    <mergeCell ref="A18:AF18"/>
    <mergeCell ref="A16:A17"/>
    <mergeCell ref="B16:B17"/>
    <mergeCell ref="C16:C17"/>
    <mergeCell ref="D16:D17"/>
    <mergeCell ref="E16:E17"/>
    <mergeCell ref="F13:F14"/>
    <mergeCell ref="G13:G14"/>
    <mergeCell ref="AF13:AF14"/>
    <mergeCell ref="A15:AF15"/>
    <mergeCell ref="A13:A14"/>
    <mergeCell ref="B13:B14"/>
    <mergeCell ref="C13:C14"/>
    <mergeCell ref="D13:D14"/>
    <mergeCell ref="E13:E14"/>
    <mergeCell ref="A12:AF12"/>
    <mergeCell ref="A10:A11"/>
    <mergeCell ref="B10:B11"/>
    <mergeCell ref="C10:C11"/>
    <mergeCell ref="D10:D11"/>
    <mergeCell ref="E10:E11"/>
    <mergeCell ref="A1:AF1"/>
    <mergeCell ref="F2:G2"/>
    <mergeCell ref="A4:AF4"/>
    <mergeCell ref="A5:AF5"/>
    <mergeCell ref="F10:F11"/>
    <mergeCell ref="G10:G11"/>
    <mergeCell ref="AF10:AF11"/>
    <mergeCell ref="A6:A9"/>
    <mergeCell ref="B6:H6"/>
    <mergeCell ref="I6:AE6"/>
    <mergeCell ref="AF6:AF9"/>
    <mergeCell ref="B7:D7"/>
    <mergeCell ref="E7:H7"/>
    <mergeCell ref="I7:AE7"/>
    <mergeCell ref="B8:AE8"/>
    <mergeCell ref="AF25:AF26"/>
    <mergeCell ref="I29:L29"/>
    <mergeCell ref="B34:M34"/>
    <mergeCell ref="A25:A26"/>
    <mergeCell ref="B25:B26"/>
    <mergeCell ref="C25:C26"/>
    <mergeCell ref="D25:D26"/>
    <mergeCell ref="E25:E26"/>
    <mergeCell ref="B35:G35"/>
    <mergeCell ref="H35:M35"/>
    <mergeCell ref="B36:G37"/>
    <mergeCell ref="H36:M37"/>
    <mergeCell ref="F25:F26"/>
    <mergeCell ref="G25:G26"/>
  </mergeCells>
  <conditionalFormatting sqref="AF10">
    <cfRule type="cellIs" dxfId="356" priority="18" operator="greaterThan">
      <formula>95%</formula>
    </cfRule>
    <cfRule type="cellIs" dxfId="355" priority="19" operator="greaterThanOrEqual">
      <formula>90%</formula>
    </cfRule>
    <cfRule type="cellIs" dxfId="354" priority="20" operator="lessThan">
      <formula>89.99%</formula>
    </cfRule>
  </conditionalFormatting>
  <conditionalFormatting sqref="AF13">
    <cfRule type="cellIs" dxfId="353" priority="15" operator="greaterThan">
      <formula>95%</formula>
    </cfRule>
    <cfRule type="cellIs" dxfId="352" priority="16" operator="greaterThanOrEqual">
      <formula>90%</formula>
    </cfRule>
    <cfRule type="cellIs" dxfId="351" priority="17" operator="lessThan">
      <formula>89.99%</formula>
    </cfRule>
  </conditionalFormatting>
  <conditionalFormatting sqref="AF16">
    <cfRule type="cellIs" dxfId="350" priority="12" operator="greaterThan">
      <formula>95%</formula>
    </cfRule>
    <cfRule type="cellIs" dxfId="349" priority="13" operator="greaterThanOrEqual">
      <formula>90%</formula>
    </cfRule>
    <cfRule type="cellIs" dxfId="348" priority="14" operator="lessThan">
      <formula>89.99%</formula>
    </cfRule>
  </conditionalFormatting>
  <conditionalFormatting sqref="AF19">
    <cfRule type="cellIs" dxfId="347" priority="9" operator="greaterThan">
      <formula>95%</formula>
    </cfRule>
    <cfRule type="cellIs" dxfId="346" priority="10" operator="greaterThanOrEqual">
      <formula>90%</formula>
    </cfRule>
    <cfRule type="cellIs" dxfId="345" priority="11" operator="lessThan">
      <formula>89.99%</formula>
    </cfRule>
  </conditionalFormatting>
  <conditionalFormatting sqref="AF22">
    <cfRule type="cellIs" dxfId="344" priority="1" operator="greaterThanOrEqual">
      <formula>100%</formula>
    </cfRule>
    <cfRule type="cellIs" dxfId="343" priority="2" operator="lessThan">
      <formula>99.99%</formula>
    </cfRule>
  </conditionalFormatting>
  <conditionalFormatting sqref="AF25">
    <cfRule type="cellIs" dxfId="342" priority="3" operator="greaterThan">
      <formula>95%</formula>
    </cfRule>
    <cfRule type="cellIs" dxfId="341" priority="4" operator="greaterThanOrEqual">
      <formula>90%</formula>
    </cfRule>
    <cfRule type="cellIs" dxfId="340" priority="5" operator="lessThan">
      <formula>89.99%</formula>
    </cfRule>
  </conditionalFormatting>
  <conditionalFormatting sqref="I21:AE21">
    <cfRule type="colorScale" priority="51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68B36E-4B67-48F7-A0BD-002F97097493}">
  <sheetPr>
    <tabColor rgb="FF7030A0"/>
  </sheetPr>
  <dimension ref="A1:AR48"/>
  <sheetViews>
    <sheetView showGridLines="0" topLeftCell="D1" zoomScale="55" zoomScaleNormal="55" workbookViewId="0">
      <selection activeCell="P11" sqref="P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8</v>
      </c>
      <c r="F2" s="99" t="s">
        <v>25</v>
      </c>
      <c r="G2" s="99"/>
      <c r="H2" s="22">
        <v>90852</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504</v>
      </c>
      <c r="J10" s="25">
        <v>1126</v>
      </c>
      <c r="K10" s="25">
        <v>976</v>
      </c>
      <c r="L10" s="25">
        <v>111</v>
      </c>
      <c r="M10" s="25">
        <v>595</v>
      </c>
      <c r="N10" s="25">
        <v>627</v>
      </c>
      <c r="O10" s="25">
        <v>649</v>
      </c>
      <c r="P10" s="25">
        <v>521</v>
      </c>
      <c r="Q10" s="25">
        <v>446</v>
      </c>
      <c r="R10" s="25">
        <v>49</v>
      </c>
      <c r="S10" s="25">
        <v>198</v>
      </c>
      <c r="T10" s="25">
        <v>205</v>
      </c>
      <c r="U10" s="25">
        <v>282</v>
      </c>
      <c r="V10" s="25">
        <v>366</v>
      </c>
      <c r="W10" s="25">
        <v>443</v>
      </c>
      <c r="X10" s="25">
        <v>389</v>
      </c>
      <c r="Y10" s="25">
        <v>389</v>
      </c>
      <c r="Z10" s="25">
        <v>529</v>
      </c>
      <c r="AA10" s="25">
        <v>696</v>
      </c>
      <c r="AB10" s="25">
        <v>269</v>
      </c>
      <c r="AC10" s="25">
        <v>0</v>
      </c>
      <c r="AD10" s="25">
        <v>2</v>
      </c>
      <c r="AE10" s="25">
        <v>0</v>
      </c>
      <c r="AF10" s="107">
        <f>IFERROR(SUM(I10:AE10)/SUM(I11:AE11),0)</f>
        <v>0.97209833004875013</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510</v>
      </c>
      <c r="J11" s="45">
        <v>1154</v>
      </c>
      <c r="K11" s="45">
        <v>1000</v>
      </c>
      <c r="L11" s="45">
        <v>118</v>
      </c>
      <c r="M11" s="45">
        <v>620</v>
      </c>
      <c r="N11" s="45">
        <v>660</v>
      </c>
      <c r="O11" s="45">
        <v>691</v>
      </c>
      <c r="P11" s="45">
        <v>521</v>
      </c>
      <c r="Q11" s="45">
        <v>446</v>
      </c>
      <c r="R11" s="45">
        <v>54</v>
      </c>
      <c r="S11" s="45">
        <v>210</v>
      </c>
      <c r="T11" s="45">
        <v>207</v>
      </c>
      <c r="U11" s="45">
        <v>298</v>
      </c>
      <c r="V11" s="45">
        <v>370</v>
      </c>
      <c r="W11" s="45">
        <v>458</v>
      </c>
      <c r="X11" s="45">
        <v>399</v>
      </c>
      <c r="Y11" s="45">
        <v>396</v>
      </c>
      <c r="Z11" s="45">
        <v>539</v>
      </c>
      <c r="AA11" s="45">
        <v>716</v>
      </c>
      <c r="AB11" s="45">
        <v>272</v>
      </c>
      <c r="AC11" s="45">
        <v>0</v>
      </c>
      <c r="AD11" s="45">
        <v>2</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504</v>
      </c>
      <c r="J13" s="25">
        <v>1124</v>
      </c>
      <c r="K13" s="25">
        <v>976</v>
      </c>
      <c r="L13" s="25">
        <v>111</v>
      </c>
      <c r="M13" s="25">
        <v>595</v>
      </c>
      <c r="N13" s="25">
        <v>627</v>
      </c>
      <c r="O13" s="25">
        <v>648</v>
      </c>
      <c r="P13" s="25">
        <v>521</v>
      </c>
      <c r="Q13" s="25">
        <v>446</v>
      </c>
      <c r="R13" s="25">
        <v>49</v>
      </c>
      <c r="S13" s="25">
        <v>197</v>
      </c>
      <c r="T13" s="25">
        <v>205</v>
      </c>
      <c r="U13" s="25">
        <v>282</v>
      </c>
      <c r="V13" s="25">
        <v>366</v>
      </c>
      <c r="W13" s="25">
        <v>443</v>
      </c>
      <c r="X13" s="25">
        <v>389</v>
      </c>
      <c r="Y13" s="25">
        <v>389</v>
      </c>
      <c r="Z13" s="25">
        <v>528</v>
      </c>
      <c r="AA13" s="25">
        <v>696</v>
      </c>
      <c r="AB13" s="25">
        <v>269</v>
      </c>
      <c r="AC13" s="25">
        <v>0</v>
      </c>
      <c r="AD13" s="25">
        <v>0</v>
      </c>
      <c r="AE13" s="25">
        <v>0</v>
      </c>
      <c r="AF13" s="107">
        <f>IFERROR(SUM(I13:AE13)/SUM(I14:AE14),0)</f>
        <v>0.99925309432351683</v>
      </c>
    </row>
    <row r="14" spans="1:44" s="3" customFormat="1" ht="50.1" customHeight="1" thickTop="1" thickBot="1" x14ac:dyDescent="0.3">
      <c r="A14" s="118"/>
      <c r="B14" s="119"/>
      <c r="C14" s="114"/>
      <c r="D14" s="115"/>
      <c r="E14" s="114"/>
      <c r="F14" s="116"/>
      <c r="G14" s="117"/>
      <c r="H14" s="27" t="str">
        <f>'PANEL DE CONTROL DISTRITAL'!H13</f>
        <v>Número de trámites aplicados</v>
      </c>
      <c r="I14" s="45">
        <v>504</v>
      </c>
      <c r="J14" s="45">
        <v>1126</v>
      </c>
      <c r="K14" s="45">
        <v>976</v>
      </c>
      <c r="L14" s="45">
        <v>111</v>
      </c>
      <c r="M14" s="45">
        <v>595</v>
      </c>
      <c r="N14" s="45">
        <v>627</v>
      </c>
      <c r="O14" s="45">
        <v>649</v>
      </c>
      <c r="P14" s="45">
        <v>521</v>
      </c>
      <c r="Q14" s="45">
        <v>446</v>
      </c>
      <c r="R14" s="45">
        <v>49</v>
      </c>
      <c r="S14" s="45">
        <v>198</v>
      </c>
      <c r="T14" s="45">
        <v>205</v>
      </c>
      <c r="U14" s="45">
        <v>282</v>
      </c>
      <c r="V14" s="45">
        <v>366</v>
      </c>
      <c r="W14" s="45">
        <v>443</v>
      </c>
      <c r="X14" s="45">
        <v>389</v>
      </c>
      <c r="Y14" s="45">
        <v>389</v>
      </c>
      <c r="Z14" s="45">
        <v>529</v>
      </c>
      <c r="AA14" s="45">
        <v>696</v>
      </c>
      <c r="AB14" s="45">
        <v>269</v>
      </c>
      <c r="AC14" s="45">
        <v>0</v>
      </c>
      <c r="AD14" s="45">
        <v>2</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504</v>
      </c>
      <c r="J16" s="25">
        <v>1126</v>
      </c>
      <c r="K16" s="25">
        <v>976</v>
      </c>
      <c r="L16" s="25">
        <v>111</v>
      </c>
      <c r="M16" s="25">
        <v>595</v>
      </c>
      <c r="N16" s="25">
        <v>626</v>
      </c>
      <c r="O16" s="25">
        <v>649</v>
      </c>
      <c r="P16" s="25">
        <v>521</v>
      </c>
      <c r="Q16" s="25">
        <v>446</v>
      </c>
      <c r="R16" s="25">
        <v>49</v>
      </c>
      <c r="S16" s="25">
        <v>198</v>
      </c>
      <c r="T16" s="25">
        <v>205</v>
      </c>
      <c r="U16" s="25">
        <v>282</v>
      </c>
      <c r="V16" s="25">
        <v>366</v>
      </c>
      <c r="W16" s="25">
        <v>443</v>
      </c>
      <c r="X16" s="25">
        <v>389</v>
      </c>
      <c r="Y16" s="25">
        <v>389</v>
      </c>
      <c r="Z16" s="25">
        <v>529</v>
      </c>
      <c r="AA16" s="25">
        <v>695</v>
      </c>
      <c r="AB16" s="25">
        <v>269</v>
      </c>
      <c r="AC16" s="25">
        <v>0</v>
      </c>
      <c r="AD16" s="25">
        <v>2</v>
      </c>
      <c r="AE16" s="25">
        <v>0</v>
      </c>
      <c r="AF16" s="107">
        <f>IFERROR(SUM(I16:AE16)/SUM(I17:AE17),0)</f>
        <v>0.99978659837814765</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504</v>
      </c>
      <c r="J17" s="45">
        <v>1126</v>
      </c>
      <c r="K17" s="45">
        <v>976</v>
      </c>
      <c r="L17" s="45">
        <v>111</v>
      </c>
      <c r="M17" s="45">
        <v>595</v>
      </c>
      <c r="N17" s="45">
        <v>627</v>
      </c>
      <c r="O17" s="45">
        <v>649</v>
      </c>
      <c r="P17" s="45">
        <v>521</v>
      </c>
      <c r="Q17" s="45">
        <v>446</v>
      </c>
      <c r="R17" s="45">
        <v>49</v>
      </c>
      <c r="S17" s="45">
        <v>198</v>
      </c>
      <c r="T17" s="45">
        <v>205</v>
      </c>
      <c r="U17" s="45">
        <v>282</v>
      </c>
      <c r="V17" s="45">
        <v>366</v>
      </c>
      <c r="W17" s="45">
        <v>443</v>
      </c>
      <c r="X17" s="45">
        <v>389</v>
      </c>
      <c r="Y17" s="45">
        <v>389</v>
      </c>
      <c r="Z17" s="45">
        <v>529</v>
      </c>
      <c r="AA17" s="45">
        <v>696</v>
      </c>
      <c r="AB17" s="45">
        <v>269</v>
      </c>
      <c r="AC17" s="45">
        <v>0</v>
      </c>
      <c r="AD17" s="45">
        <v>2</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1412</v>
      </c>
      <c r="J19" s="25">
        <v>2505</v>
      </c>
      <c r="K19" s="25">
        <v>1376</v>
      </c>
      <c r="L19" s="25">
        <v>359</v>
      </c>
      <c r="M19" s="25">
        <v>777</v>
      </c>
      <c r="N19" s="25">
        <v>604</v>
      </c>
      <c r="O19" s="25">
        <v>658</v>
      </c>
      <c r="P19" s="25">
        <v>550</v>
      </c>
      <c r="Q19" s="25">
        <v>510</v>
      </c>
      <c r="R19" s="25">
        <v>103</v>
      </c>
      <c r="S19" s="25">
        <v>272</v>
      </c>
      <c r="T19" s="25">
        <v>158</v>
      </c>
      <c r="U19" s="25">
        <v>313</v>
      </c>
      <c r="V19" s="25">
        <v>343</v>
      </c>
      <c r="W19" s="25">
        <v>392</v>
      </c>
      <c r="X19" s="25">
        <v>435</v>
      </c>
      <c r="Y19" s="25">
        <v>338</v>
      </c>
      <c r="Z19" s="25">
        <v>547</v>
      </c>
      <c r="AA19" s="25">
        <v>561</v>
      </c>
      <c r="AB19" s="25">
        <v>136</v>
      </c>
      <c r="AC19" s="25">
        <v>442</v>
      </c>
      <c r="AD19" s="25">
        <v>2</v>
      </c>
      <c r="AE19" s="25">
        <v>0</v>
      </c>
      <c r="AF19" s="107">
        <f>IFERROR(SUM(I19:AE19)/SUM(I20:AE20),0)</f>
        <v>0.9999218383617321</v>
      </c>
    </row>
    <row r="20" spans="1:44" s="3" customFormat="1" ht="50.1" customHeight="1" thickTop="1" thickBot="1" x14ac:dyDescent="0.3">
      <c r="A20" s="118"/>
      <c r="B20" s="119"/>
      <c r="C20" s="114"/>
      <c r="D20" s="115"/>
      <c r="E20" s="114"/>
      <c r="F20" s="116"/>
      <c r="G20" s="117"/>
      <c r="H20" s="27" t="str">
        <f>'PANEL DE CONTROL DISTRITAL'!H19</f>
        <v>Credenciales recibidas</v>
      </c>
      <c r="I20" s="45">
        <v>1412</v>
      </c>
      <c r="J20" s="45">
        <v>2505</v>
      </c>
      <c r="K20" s="45">
        <v>1376</v>
      </c>
      <c r="L20" s="45">
        <v>359</v>
      </c>
      <c r="M20" s="45">
        <v>777</v>
      </c>
      <c r="N20" s="45">
        <v>604</v>
      </c>
      <c r="O20" s="45">
        <v>659</v>
      </c>
      <c r="P20" s="45">
        <v>550</v>
      </c>
      <c r="Q20" s="45">
        <v>510</v>
      </c>
      <c r="R20" s="45">
        <v>103</v>
      </c>
      <c r="S20" s="45">
        <v>272</v>
      </c>
      <c r="T20" s="45">
        <v>158</v>
      </c>
      <c r="U20" s="45">
        <v>313</v>
      </c>
      <c r="V20" s="45">
        <v>343</v>
      </c>
      <c r="W20" s="45">
        <v>392</v>
      </c>
      <c r="X20" s="45">
        <v>435</v>
      </c>
      <c r="Y20" s="45">
        <v>338</v>
      </c>
      <c r="Z20" s="45">
        <v>547</v>
      </c>
      <c r="AA20" s="45">
        <v>561</v>
      </c>
      <c r="AB20" s="45">
        <v>136</v>
      </c>
      <c r="AC20" s="45">
        <v>442</v>
      </c>
      <c r="AD20" s="45">
        <v>2</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2800</v>
      </c>
      <c r="J22" s="25">
        <v>2987</v>
      </c>
      <c r="K22" s="25">
        <v>3101</v>
      </c>
      <c r="L22" s="25">
        <v>2925</v>
      </c>
      <c r="M22" s="25">
        <v>2227</v>
      </c>
      <c r="N22" s="25">
        <v>1782</v>
      </c>
      <c r="O22" s="25">
        <v>1583</v>
      </c>
      <c r="P22" s="25">
        <v>1453</v>
      </c>
      <c r="Q22" s="25">
        <v>961</v>
      </c>
      <c r="R22" s="25">
        <v>966</v>
      </c>
      <c r="S22" s="25">
        <v>813</v>
      </c>
      <c r="T22" s="25">
        <v>688</v>
      </c>
      <c r="U22" s="25">
        <v>646</v>
      </c>
      <c r="V22" s="25">
        <v>737</v>
      </c>
      <c r="W22" s="25">
        <v>775</v>
      </c>
      <c r="X22" s="25">
        <v>810</v>
      </c>
      <c r="Y22" s="25">
        <v>739</v>
      </c>
      <c r="Z22" s="25">
        <v>875</v>
      </c>
      <c r="AA22" s="25">
        <v>825</v>
      </c>
      <c r="AB22" s="25">
        <v>897</v>
      </c>
      <c r="AC22" s="25">
        <v>776</v>
      </c>
      <c r="AD22" s="25">
        <v>196</v>
      </c>
      <c r="AE22" s="25">
        <v>0</v>
      </c>
      <c r="AF22" s="107">
        <f>IFERROR(SUM(I22:AE22)/SUM(I23:AE23),0)</f>
        <v>1.0000676589986468</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2800</v>
      </c>
      <c r="J23" s="45">
        <v>2987</v>
      </c>
      <c r="K23" s="45">
        <v>3101</v>
      </c>
      <c r="L23" s="45">
        <v>2928</v>
      </c>
      <c r="M23" s="45">
        <v>2227</v>
      </c>
      <c r="N23" s="45">
        <v>1782</v>
      </c>
      <c r="O23" s="45">
        <v>1583</v>
      </c>
      <c r="P23" s="45">
        <v>1453</v>
      </c>
      <c r="Q23" s="45">
        <v>961</v>
      </c>
      <c r="R23" s="45">
        <v>961</v>
      </c>
      <c r="S23" s="45">
        <v>813</v>
      </c>
      <c r="T23" s="45">
        <v>688</v>
      </c>
      <c r="U23" s="45">
        <v>646</v>
      </c>
      <c r="V23" s="45">
        <v>737</v>
      </c>
      <c r="W23" s="45">
        <v>775</v>
      </c>
      <c r="X23" s="45">
        <v>810</v>
      </c>
      <c r="Y23" s="45">
        <v>739</v>
      </c>
      <c r="Z23" s="45">
        <v>875</v>
      </c>
      <c r="AA23" s="45">
        <v>825</v>
      </c>
      <c r="AB23" s="45">
        <v>897</v>
      </c>
      <c r="AC23" s="45">
        <v>776</v>
      </c>
      <c r="AD23" s="45">
        <v>196</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1499</v>
      </c>
      <c r="J25" s="25">
        <v>2318</v>
      </c>
      <c r="K25" s="25">
        <v>1258</v>
      </c>
      <c r="L25" s="25">
        <v>535</v>
      </c>
      <c r="M25" s="25">
        <v>1475</v>
      </c>
      <c r="N25" s="25">
        <v>1049</v>
      </c>
      <c r="O25" s="25">
        <v>788</v>
      </c>
      <c r="P25" s="25">
        <v>680</v>
      </c>
      <c r="Q25" s="25">
        <v>587</v>
      </c>
      <c r="R25" s="25">
        <v>98</v>
      </c>
      <c r="S25" s="25">
        <v>425</v>
      </c>
      <c r="T25" s="25">
        <v>283</v>
      </c>
      <c r="U25" s="25">
        <v>356</v>
      </c>
      <c r="V25" s="25">
        <v>251</v>
      </c>
      <c r="W25" s="25">
        <v>354</v>
      </c>
      <c r="X25" s="25">
        <v>400</v>
      </c>
      <c r="Y25" s="25">
        <v>409</v>
      </c>
      <c r="Z25" s="25">
        <v>411</v>
      </c>
      <c r="AA25" s="25">
        <v>611</v>
      </c>
      <c r="AB25" s="25">
        <v>64</v>
      </c>
      <c r="AC25" s="25">
        <v>563</v>
      </c>
      <c r="AD25" s="25">
        <v>582</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1499</v>
      </c>
      <c r="J26" s="45">
        <v>2318</v>
      </c>
      <c r="K26" s="45">
        <v>1258</v>
      </c>
      <c r="L26" s="45">
        <v>535</v>
      </c>
      <c r="M26" s="45">
        <v>1475</v>
      </c>
      <c r="N26" s="45">
        <v>1049</v>
      </c>
      <c r="O26" s="45">
        <v>788</v>
      </c>
      <c r="P26" s="45">
        <v>680</v>
      </c>
      <c r="Q26" s="45">
        <v>587</v>
      </c>
      <c r="R26" s="45">
        <v>98</v>
      </c>
      <c r="S26" s="45">
        <v>425</v>
      </c>
      <c r="T26" s="45">
        <v>283</v>
      </c>
      <c r="U26" s="45">
        <v>356</v>
      </c>
      <c r="V26" s="45">
        <v>251</v>
      </c>
      <c r="W26" s="45">
        <v>354</v>
      </c>
      <c r="X26" s="45">
        <v>400</v>
      </c>
      <c r="Y26" s="45">
        <v>409</v>
      </c>
      <c r="Z26" s="45">
        <v>411</v>
      </c>
      <c r="AA26" s="45">
        <v>611</v>
      </c>
      <c r="AB26" s="45">
        <v>64</v>
      </c>
      <c r="AC26" s="45">
        <v>563</v>
      </c>
      <c r="AD26" s="45">
        <v>582</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AF25:AF26"/>
    <mergeCell ref="I29:L29"/>
    <mergeCell ref="B34:M34"/>
    <mergeCell ref="B35:G35"/>
    <mergeCell ref="H35:M35"/>
    <mergeCell ref="B36:G37"/>
    <mergeCell ref="H36:M37"/>
    <mergeCell ref="G22:G23"/>
    <mergeCell ref="AF22:AF23"/>
    <mergeCell ref="A24:AF24"/>
    <mergeCell ref="A25:A26"/>
    <mergeCell ref="B25:B26"/>
    <mergeCell ref="C25:C26"/>
    <mergeCell ref="D25:D26"/>
    <mergeCell ref="E25:E26"/>
    <mergeCell ref="F25:F26"/>
    <mergeCell ref="G25:G26"/>
    <mergeCell ref="A22:A23"/>
    <mergeCell ref="B22:B23"/>
    <mergeCell ref="C22:C23"/>
    <mergeCell ref="D22:D23"/>
    <mergeCell ref="F16:F17"/>
    <mergeCell ref="G16:G17"/>
    <mergeCell ref="AF16:AF17"/>
    <mergeCell ref="E22:E23"/>
    <mergeCell ref="F22:F23"/>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A1:AF1"/>
    <mergeCell ref="F2:G2"/>
    <mergeCell ref="A4:AF4"/>
    <mergeCell ref="A5:AF5"/>
    <mergeCell ref="A6:A9"/>
    <mergeCell ref="B6:H6"/>
    <mergeCell ref="I6:AE6"/>
    <mergeCell ref="AF6:AF9"/>
    <mergeCell ref="B7:D7"/>
    <mergeCell ref="E7:H7"/>
    <mergeCell ref="I7:AE7"/>
    <mergeCell ref="B8:AE8"/>
    <mergeCell ref="F10:F11"/>
    <mergeCell ref="G10:G11"/>
    <mergeCell ref="AF10:AF11"/>
  </mergeCells>
  <conditionalFormatting sqref="AF10">
    <cfRule type="cellIs" dxfId="339" priority="15" operator="greaterThan">
      <formula>95%</formula>
    </cfRule>
    <cfRule type="cellIs" dxfId="338" priority="16" operator="greaterThanOrEqual">
      <formula>90%</formula>
    </cfRule>
    <cfRule type="cellIs" dxfId="337" priority="17" operator="lessThan">
      <formula>89.99%</formula>
    </cfRule>
  </conditionalFormatting>
  <conditionalFormatting sqref="AF13">
    <cfRule type="cellIs" dxfId="336" priority="12" operator="greaterThan">
      <formula>95%</formula>
    </cfRule>
    <cfRule type="cellIs" dxfId="335" priority="13" operator="greaterThanOrEqual">
      <formula>90%</formula>
    </cfRule>
    <cfRule type="cellIs" dxfId="334" priority="14" operator="lessThan">
      <formula>89.99%</formula>
    </cfRule>
  </conditionalFormatting>
  <conditionalFormatting sqref="AF16">
    <cfRule type="cellIs" dxfId="333" priority="9" operator="greaterThan">
      <formula>95%</formula>
    </cfRule>
    <cfRule type="cellIs" dxfId="332" priority="10" operator="greaterThanOrEqual">
      <formula>90%</formula>
    </cfRule>
    <cfRule type="cellIs" dxfId="331" priority="11" operator="lessThan">
      <formula>89.99%</formula>
    </cfRule>
  </conditionalFormatting>
  <conditionalFormatting sqref="AF19">
    <cfRule type="cellIs" dxfId="330" priority="6" operator="greaterThan">
      <formula>95%</formula>
    </cfRule>
    <cfRule type="cellIs" dxfId="329" priority="7" operator="greaterThanOrEqual">
      <formula>90%</formula>
    </cfRule>
    <cfRule type="cellIs" dxfId="328" priority="8" operator="lessThan">
      <formula>89.99%</formula>
    </cfRule>
  </conditionalFormatting>
  <conditionalFormatting sqref="AF22">
    <cfRule type="cellIs" dxfId="327" priority="1" operator="greaterThanOrEqual">
      <formula>100%</formula>
    </cfRule>
    <cfRule type="cellIs" dxfId="326" priority="2" operator="lessThan">
      <formula>99.99%</formula>
    </cfRule>
  </conditionalFormatting>
  <conditionalFormatting sqref="AF25">
    <cfRule type="cellIs" dxfId="325" priority="3" operator="greaterThan">
      <formula>95%</formula>
    </cfRule>
    <cfRule type="cellIs" dxfId="324" priority="4" operator="greaterThanOrEqual">
      <formula>90%</formula>
    </cfRule>
    <cfRule type="cellIs" dxfId="323" priority="5" operator="lessThan">
      <formula>89.99%</formula>
    </cfRule>
  </conditionalFormatting>
  <conditionalFormatting sqref="I21:AE21">
    <cfRule type="colorScale" priority="51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1DA9D62-3BA4-484D-9838-A3F6233BA86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AR48"/>
  <sheetViews>
    <sheetView showGridLines="0" topLeftCell="C7" zoomScale="55" zoomScaleNormal="55" workbookViewId="0">
      <selection activeCell="Y11" sqref="Y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8</v>
      </c>
      <c r="F2" s="99" t="s">
        <v>25</v>
      </c>
      <c r="G2" s="99"/>
      <c r="H2" s="22">
        <v>90853</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521</v>
      </c>
      <c r="J10" s="25">
        <v>955</v>
      </c>
      <c r="K10" s="25">
        <v>930</v>
      </c>
      <c r="L10" s="25">
        <v>100</v>
      </c>
      <c r="M10" s="25">
        <v>521</v>
      </c>
      <c r="N10" s="25">
        <v>572</v>
      </c>
      <c r="O10" s="25">
        <v>537</v>
      </c>
      <c r="P10" s="25">
        <v>520</v>
      </c>
      <c r="Q10" s="25">
        <v>414</v>
      </c>
      <c r="R10" s="25">
        <v>42</v>
      </c>
      <c r="S10" s="25">
        <v>181</v>
      </c>
      <c r="T10" s="25">
        <v>181</v>
      </c>
      <c r="U10" s="25">
        <v>272</v>
      </c>
      <c r="V10" s="25">
        <v>292</v>
      </c>
      <c r="W10" s="25">
        <v>389</v>
      </c>
      <c r="X10" s="25">
        <v>393</v>
      </c>
      <c r="Y10" s="25">
        <v>396</v>
      </c>
      <c r="Z10" s="25">
        <v>528</v>
      </c>
      <c r="AA10" s="25">
        <v>687</v>
      </c>
      <c r="AB10" s="25">
        <v>331</v>
      </c>
      <c r="AC10" s="25">
        <v>0</v>
      </c>
      <c r="AD10" s="25">
        <v>0</v>
      </c>
      <c r="AE10" s="25">
        <v>0</v>
      </c>
      <c r="AF10" s="107">
        <f>IFERROR(SUM(I10:AE10)/SUM(I11:AE11),0)</f>
        <v>0.99331141593923589</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535</v>
      </c>
      <c r="J11" s="45">
        <v>958</v>
      </c>
      <c r="K11" s="45">
        <v>932</v>
      </c>
      <c r="L11" s="45">
        <v>100</v>
      </c>
      <c r="M11" s="45">
        <v>521</v>
      </c>
      <c r="N11" s="45">
        <v>572</v>
      </c>
      <c r="O11" s="45">
        <v>537</v>
      </c>
      <c r="P11" s="45">
        <v>520</v>
      </c>
      <c r="Q11" s="45">
        <v>414</v>
      </c>
      <c r="R11" s="45">
        <v>42</v>
      </c>
      <c r="S11" s="45">
        <v>181</v>
      </c>
      <c r="T11" s="45">
        <v>181</v>
      </c>
      <c r="U11" s="45">
        <v>272</v>
      </c>
      <c r="V11" s="45">
        <v>292</v>
      </c>
      <c r="W11" s="45">
        <v>400</v>
      </c>
      <c r="X11" s="45">
        <v>402</v>
      </c>
      <c r="Y11" s="45">
        <v>406</v>
      </c>
      <c r="Z11" s="45">
        <v>531</v>
      </c>
      <c r="AA11" s="45">
        <v>691</v>
      </c>
      <c r="AB11" s="45">
        <v>334</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521</v>
      </c>
      <c r="J13" s="25">
        <v>953</v>
      </c>
      <c r="K13" s="25">
        <v>929</v>
      </c>
      <c r="L13" s="25">
        <v>100</v>
      </c>
      <c r="M13" s="25">
        <v>521</v>
      </c>
      <c r="N13" s="25">
        <v>572</v>
      </c>
      <c r="O13" s="25">
        <v>537</v>
      </c>
      <c r="P13" s="25">
        <v>519</v>
      </c>
      <c r="Q13" s="25">
        <v>414</v>
      </c>
      <c r="R13" s="25">
        <v>42</v>
      </c>
      <c r="S13" s="25">
        <v>181</v>
      </c>
      <c r="T13" s="25">
        <v>181</v>
      </c>
      <c r="U13" s="25">
        <v>272</v>
      </c>
      <c r="V13" s="25">
        <v>291</v>
      </c>
      <c r="W13" s="25">
        <v>389</v>
      </c>
      <c r="X13" s="25">
        <v>392</v>
      </c>
      <c r="Y13" s="25">
        <v>395</v>
      </c>
      <c r="Z13" s="25">
        <v>527</v>
      </c>
      <c r="AA13" s="25">
        <v>687</v>
      </c>
      <c r="AB13" s="25">
        <v>331</v>
      </c>
      <c r="AC13" s="25">
        <v>0</v>
      </c>
      <c r="AD13" s="25">
        <v>0</v>
      </c>
      <c r="AE13" s="25">
        <v>0</v>
      </c>
      <c r="AF13" s="107">
        <f>IFERROR(SUM(I13:AE13)/SUM(I14:AE14),0)</f>
        <v>0.99908696644601691</v>
      </c>
    </row>
    <row r="14" spans="1:44" s="3" customFormat="1" ht="50.1" customHeight="1" thickTop="1" thickBot="1" x14ac:dyDescent="0.3">
      <c r="A14" s="118"/>
      <c r="B14" s="119"/>
      <c r="C14" s="114"/>
      <c r="D14" s="115"/>
      <c r="E14" s="114"/>
      <c r="F14" s="116"/>
      <c r="G14" s="117"/>
      <c r="H14" s="27" t="str">
        <f>'PANEL DE CONTROL DISTRITAL'!H13</f>
        <v>Número de trámites aplicados</v>
      </c>
      <c r="I14" s="45">
        <v>521</v>
      </c>
      <c r="J14" s="45">
        <v>955</v>
      </c>
      <c r="K14" s="45">
        <v>930</v>
      </c>
      <c r="L14" s="45">
        <v>100</v>
      </c>
      <c r="M14" s="45">
        <v>521</v>
      </c>
      <c r="N14" s="45">
        <v>572</v>
      </c>
      <c r="O14" s="45">
        <v>537</v>
      </c>
      <c r="P14" s="45">
        <v>520</v>
      </c>
      <c r="Q14" s="45">
        <v>414</v>
      </c>
      <c r="R14" s="45">
        <v>42</v>
      </c>
      <c r="S14" s="45">
        <v>181</v>
      </c>
      <c r="T14" s="45">
        <v>181</v>
      </c>
      <c r="U14" s="45">
        <v>272</v>
      </c>
      <c r="V14" s="45">
        <v>292</v>
      </c>
      <c r="W14" s="45">
        <v>389</v>
      </c>
      <c r="X14" s="45">
        <v>393</v>
      </c>
      <c r="Y14" s="45">
        <v>396</v>
      </c>
      <c r="Z14" s="45">
        <v>528</v>
      </c>
      <c r="AA14" s="45">
        <v>687</v>
      </c>
      <c r="AB14" s="45">
        <v>331</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520</v>
      </c>
      <c r="J16" s="25">
        <v>955</v>
      </c>
      <c r="K16" s="25">
        <v>930</v>
      </c>
      <c r="L16" s="25">
        <v>100</v>
      </c>
      <c r="M16" s="25">
        <v>521</v>
      </c>
      <c r="N16" s="25">
        <v>572</v>
      </c>
      <c r="O16" s="25">
        <v>537</v>
      </c>
      <c r="P16" s="25">
        <v>520</v>
      </c>
      <c r="Q16" s="25">
        <v>414</v>
      </c>
      <c r="R16" s="25">
        <v>42</v>
      </c>
      <c r="S16" s="25">
        <v>181</v>
      </c>
      <c r="T16" s="25">
        <v>181</v>
      </c>
      <c r="U16" s="25">
        <v>272</v>
      </c>
      <c r="V16" s="25">
        <v>292</v>
      </c>
      <c r="W16" s="25">
        <v>389</v>
      </c>
      <c r="X16" s="25">
        <v>393</v>
      </c>
      <c r="Y16" s="25">
        <v>396</v>
      </c>
      <c r="Z16" s="25">
        <v>528</v>
      </c>
      <c r="AA16" s="25">
        <v>687</v>
      </c>
      <c r="AB16" s="25">
        <v>331</v>
      </c>
      <c r="AC16" s="25">
        <v>0</v>
      </c>
      <c r="AD16" s="25">
        <v>0</v>
      </c>
      <c r="AE16" s="25">
        <v>0</v>
      </c>
      <c r="AF16" s="107">
        <f>IFERROR(SUM(I16:AE16)/SUM(I17:AE17),0)</f>
        <v>0.99988587080575209</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521</v>
      </c>
      <c r="J17" s="45">
        <v>955</v>
      </c>
      <c r="K17" s="45">
        <v>930</v>
      </c>
      <c r="L17" s="45">
        <v>100</v>
      </c>
      <c r="M17" s="45">
        <v>521</v>
      </c>
      <c r="N17" s="45">
        <v>572</v>
      </c>
      <c r="O17" s="45">
        <v>537</v>
      </c>
      <c r="P17" s="45">
        <v>520</v>
      </c>
      <c r="Q17" s="45">
        <v>414</v>
      </c>
      <c r="R17" s="45">
        <v>42</v>
      </c>
      <c r="S17" s="45">
        <v>181</v>
      </c>
      <c r="T17" s="45">
        <v>181</v>
      </c>
      <c r="U17" s="45">
        <v>272</v>
      </c>
      <c r="V17" s="45">
        <v>292</v>
      </c>
      <c r="W17" s="45">
        <v>389</v>
      </c>
      <c r="X17" s="45">
        <v>393</v>
      </c>
      <c r="Y17" s="45">
        <v>396</v>
      </c>
      <c r="Z17" s="45">
        <v>528</v>
      </c>
      <c r="AA17" s="45">
        <v>687</v>
      </c>
      <c r="AB17" s="45">
        <v>331</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2054</v>
      </c>
      <c r="J19" s="25">
        <v>2932</v>
      </c>
      <c r="K19" s="25">
        <v>1187</v>
      </c>
      <c r="L19" s="25">
        <v>325</v>
      </c>
      <c r="M19" s="25">
        <v>729</v>
      </c>
      <c r="N19" s="25">
        <v>578</v>
      </c>
      <c r="O19" s="25">
        <v>566</v>
      </c>
      <c r="P19" s="25">
        <v>500</v>
      </c>
      <c r="Q19" s="25">
        <v>438</v>
      </c>
      <c r="R19" s="25">
        <v>84</v>
      </c>
      <c r="S19" s="25">
        <v>291</v>
      </c>
      <c r="T19" s="25">
        <v>143</v>
      </c>
      <c r="U19" s="25">
        <v>301</v>
      </c>
      <c r="V19" s="25">
        <v>255</v>
      </c>
      <c r="W19" s="25">
        <v>341</v>
      </c>
      <c r="X19" s="25">
        <v>417</v>
      </c>
      <c r="Y19" s="25">
        <v>357</v>
      </c>
      <c r="Z19" s="25">
        <v>457</v>
      </c>
      <c r="AA19" s="25">
        <v>579</v>
      </c>
      <c r="AB19" s="25">
        <v>119</v>
      </c>
      <c r="AC19" s="25">
        <v>529</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2054</v>
      </c>
      <c r="J20" s="45">
        <v>2932</v>
      </c>
      <c r="K20" s="45">
        <v>1187</v>
      </c>
      <c r="L20" s="45">
        <v>325</v>
      </c>
      <c r="M20" s="45">
        <v>729</v>
      </c>
      <c r="N20" s="45">
        <v>578</v>
      </c>
      <c r="O20" s="45">
        <v>566</v>
      </c>
      <c r="P20" s="45">
        <v>500</v>
      </c>
      <c r="Q20" s="45">
        <v>438</v>
      </c>
      <c r="R20" s="45">
        <v>84</v>
      </c>
      <c r="S20" s="45">
        <v>291</v>
      </c>
      <c r="T20" s="45">
        <v>143</v>
      </c>
      <c r="U20" s="45">
        <v>301</v>
      </c>
      <c r="V20" s="45">
        <v>255</v>
      </c>
      <c r="W20" s="45">
        <v>341</v>
      </c>
      <c r="X20" s="45">
        <v>417</v>
      </c>
      <c r="Y20" s="45">
        <v>357</v>
      </c>
      <c r="Z20" s="45">
        <v>457</v>
      </c>
      <c r="AA20" s="45">
        <v>579</v>
      </c>
      <c r="AB20" s="45">
        <v>119</v>
      </c>
      <c r="AC20" s="45">
        <v>529</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3690</v>
      </c>
      <c r="J22" s="25">
        <v>3472</v>
      </c>
      <c r="K22" s="25">
        <v>3508</v>
      </c>
      <c r="L22" s="25">
        <v>3341</v>
      </c>
      <c r="M22" s="25">
        <v>2616</v>
      </c>
      <c r="N22" s="25">
        <v>2242</v>
      </c>
      <c r="O22" s="25">
        <v>1995</v>
      </c>
      <c r="P22" s="25">
        <v>1737</v>
      </c>
      <c r="Q22" s="25">
        <v>1396</v>
      </c>
      <c r="R22" s="25">
        <v>1387</v>
      </c>
      <c r="S22" s="25">
        <v>1311</v>
      </c>
      <c r="T22" s="25">
        <v>1198</v>
      </c>
      <c r="U22" s="25">
        <v>1235</v>
      </c>
      <c r="V22" s="25">
        <v>1228</v>
      </c>
      <c r="W22" s="25">
        <v>1228</v>
      </c>
      <c r="X22" s="25">
        <v>1200</v>
      </c>
      <c r="Y22" s="25">
        <v>1178</v>
      </c>
      <c r="Z22" s="25">
        <v>1231</v>
      </c>
      <c r="AA22" s="25">
        <v>1254</v>
      </c>
      <c r="AB22" s="25">
        <v>1258</v>
      </c>
      <c r="AC22" s="25">
        <v>1030</v>
      </c>
      <c r="AD22" s="25">
        <v>670</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3690</v>
      </c>
      <c r="J23" s="45">
        <v>3472</v>
      </c>
      <c r="K23" s="45">
        <v>3508</v>
      </c>
      <c r="L23" s="45">
        <v>3341</v>
      </c>
      <c r="M23" s="45">
        <v>2616</v>
      </c>
      <c r="N23" s="45">
        <v>2242</v>
      </c>
      <c r="O23" s="45">
        <v>1995</v>
      </c>
      <c r="P23" s="45">
        <v>1737</v>
      </c>
      <c r="Q23" s="45">
        <v>1396</v>
      </c>
      <c r="R23" s="45">
        <v>1387</v>
      </c>
      <c r="S23" s="45">
        <v>1311</v>
      </c>
      <c r="T23" s="45">
        <v>1198</v>
      </c>
      <c r="U23" s="45">
        <v>1235</v>
      </c>
      <c r="V23" s="45">
        <v>1228</v>
      </c>
      <c r="W23" s="45">
        <v>1228</v>
      </c>
      <c r="X23" s="45">
        <v>1200</v>
      </c>
      <c r="Y23" s="45">
        <v>1178</v>
      </c>
      <c r="Z23" s="45">
        <v>1231</v>
      </c>
      <c r="AA23" s="45">
        <v>1254</v>
      </c>
      <c r="AB23" s="45">
        <v>1258</v>
      </c>
      <c r="AC23" s="45">
        <v>1030</v>
      </c>
      <c r="AD23" s="45">
        <v>670</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2412</v>
      </c>
      <c r="J25" s="25">
        <v>3150</v>
      </c>
      <c r="K25" s="25">
        <v>1142</v>
      </c>
      <c r="L25" s="25">
        <v>492</v>
      </c>
      <c r="M25" s="25">
        <v>1454</v>
      </c>
      <c r="N25" s="25">
        <v>952</v>
      </c>
      <c r="O25" s="25">
        <v>719</v>
      </c>
      <c r="P25" s="25">
        <v>758</v>
      </c>
      <c r="Q25" s="25">
        <v>779</v>
      </c>
      <c r="R25" s="25">
        <v>93</v>
      </c>
      <c r="S25" s="25">
        <v>367</v>
      </c>
      <c r="T25" s="25">
        <v>256</v>
      </c>
      <c r="U25" s="25">
        <v>264</v>
      </c>
      <c r="V25" s="25">
        <v>262</v>
      </c>
      <c r="W25" s="25">
        <v>341</v>
      </c>
      <c r="X25" s="25">
        <v>445</v>
      </c>
      <c r="Y25" s="25">
        <v>379</v>
      </c>
      <c r="Z25" s="25">
        <v>457</v>
      </c>
      <c r="AA25" s="25">
        <v>556</v>
      </c>
      <c r="AB25" s="25">
        <v>115</v>
      </c>
      <c r="AC25" s="25">
        <v>757</v>
      </c>
      <c r="AD25" s="25">
        <v>360</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2412</v>
      </c>
      <c r="J26" s="45">
        <v>3150</v>
      </c>
      <c r="K26" s="45">
        <v>1142</v>
      </c>
      <c r="L26" s="45">
        <v>492</v>
      </c>
      <c r="M26" s="45">
        <v>1454</v>
      </c>
      <c r="N26" s="45">
        <v>952</v>
      </c>
      <c r="O26" s="45">
        <v>719</v>
      </c>
      <c r="P26" s="45">
        <v>758</v>
      </c>
      <c r="Q26" s="45">
        <v>779</v>
      </c>
      <c r="R26" s="45">
        <v>93</v>
      </c>
      <c r="S26" s="45">
        <v>367</v>
      </c>
      <c r="T26" s="45">
        <v>256</v>
      </c>
      <c r="U26" s="45">
        <v>264</v>
      </c>
      <c r="V26" s="45">
        <v>262</v>
      </c>
      <c r="W26" s="45">
        <v>341</v>
      </c>
      <c r="X26" s="45">
        <v>445</v>
      </c>
      <c r="Y26" s="45">
        <v>379</v>
      </c>
      <c r="Z26" s="45">
        <v>457</v>
      </c>
      <c r="AA26" s="45">
        <v>556</v>
      </c>
      <c r="AB26" s="45">
        <v>115</v>
      </c>
      <c r="AC26" s="45">
        <v>757</v>
      </c>
      <c r="AD26" s="45">
        <v>360</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322" priority="18" operator="greaterThan">
      <formula>95%</formula>
    </cfRule>
    <cfRule type="cellIs" dxfId="321" priority="19" operator="greaterThanOrEqual">
      <formula>90%</formula>
    </cfRule>
    <cfRule type="cellIs" dxfId="320" priority="20" operator="lessThan">
      <formula>89.99%</formula>
    </cfRule>
  </conditionalFormatting>
  <conditionalFormatting sqref="AF13">
    <cfRule type="cellIs" dxfId="319" priority="15" operator="greaterThan">
      <formula>95%</formula>
    </cfRule>
    <cfRule type="cellIs" dxfId="318" priority="16" operator="greaterThanOrEqual">
      <formula>90%</formula>
    </cfRule>
    <cfRule type="cellIs" dxfId="317" priority="17" operator="lessThan">
      <formula>89.99%</formula>
    </cfRule>
  </conditionalFormatting>
  <conditionalFormatting sqref="AF16">
    <cfRule type="cellIs" dxfId="316" priority="12" operator="greaterThan">
      <formula>95%</formula>
    </cfRule>
    <cfRule type="cellIs" dxfId="315" priority="13" operator="greaterThanOrEqual">
      <formula>90%</formula>
    </cfRule>
    <cfRule type="cellIs" dxfId="314" priority="14" operator="lessThan">
      <formula>89.99%</formula>
    </cfRule>
  </conditionalFormatting>
  <conditionalFormatting sqref="AF19">
    <cfRule type="cellIs" dxfId="313" priority="9" operator="greaterThan">
      <formula>95%</formula>
    </cfRule>
    <cfRule type="cellIs" dxfId="312" priority="10" operator="greaterThanOrEqual">
      <formula>90%</formula>
    </cfRule>
    <cfRule type="cellIs" dxfId="311" priority="11" operator="lessThan">
      <formula>89.99%</formula>
    </cfRule>
  </conditionalFormatting>
  <conditionalFormatting sqref="AF22">
    <cfRule type="cellIs" dxfId="310" priority="1" operator="greaterThanOrEqual">
      <formula>100%</formula>
    </cfRule>
    <cfRule type="cellIs" dxfId="309" priority="2" operator="lessThan">
      <formula>99.99%</formula>
    </cfRule>
  </conditionalFormatting>
  <conditionalFormatting sqref="AF25">
    <cfRule type="cellIs" dxfId="308" priority="3" operator="greaterThan">
      <formula>95%</formula>
    </cfRule>
    <cfRule type="cellIs" dxfId="307" priority="4" operator="greaterThanOrEqual">
      <formula>90%</formula>
    </cfRule>
    <cfRule type="cellIs" dxfId="306" priority="5" operator="lessThan">
      <formula>89.99%</formula>
    </cfRule>
  </conditionalFormatting>
  <conditionalFormatting sqref="I21:AE21">
    <cfRule type="colorScale" priority="51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AR48"/>
  <sheetViews>
    <sheetView showGridLines="0" topLeftCell="C7" zoomScale="55" zoomScaleNormal="55" workbookViewId="0">
      <selection activeCell="AB11" sqref="AB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9</v>
      </c>
      <c r="F2" s="99" t="s">
        <v>25</v>
      </c>
      <c r="G2" s="99"/>
      <c r="H2" s="22">
        <v>90951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473</v>
      </c>
      <c r="J10" s="25">
        <v>774</v>
      </c>
      <c r="K10" s="25">
        <v>672</v>
      </c>
      <c r="L10" s="25">
        <v>82</v>
      </c>
      <c r="M10" s="25">
        <v>426</v>
      </c>
      <c r="N10" s="25">
        <v>493</v>
      </c>
      <c r="O10" s="25">
        <v>450</v>
      </c>
      <c r="P10" s="25">
        <v>367</v>
      </c>
      <c r="Q10" s="25">
        <v>329</v>
      </c>
      <c r="R10" s="25">
        <v>49</v>
      </c>
      <c r="S10" s="25">
        <v>181</v>
      </c>
      <c r="T10" s="25">
        <v>177</v>
      </c>
      <c r="U10" s="25">
        <v>254</v>
      </c>
      <c r="V10" s="25">
        <v>294</v>
      </c>
      <c r="W10" s="25">
        <v>326</v>
      </c>
      <c r="X10" s="25">
        <v>352</v>
      </c>
      <c r="Y10" s="25">
        <v>331</v>
      </c>
      <c r="Z10" s="25">
        <v>395</v>
      </c>
      <c r="AA10" s="25">
        <v>546</v>
      </c>
      <c r="AB10" s="25">
        <v>199</v>
      </c>
      <c r="AC10" s="25">
        <v>2</v>
      </c>
      <c r="AD10" s="25">
        <v>0</v>
      </c>
      <c r="AE10" s="25">
        <v>0</v>
      </c>
      <c r="AF10" s="107">
        <f>IFERROR(SUM(I10:AE10)/SUM(I11:AE11),0)</f>
        <v>0.9986076301865775</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479</v>
      </c>
      <c r="J11" s="45">
        <v>774</v>
      </c>
      <c r="K11" s="45">
        <v>672</v>
      </c>
      <c r="L11" s="45">
        <v>82</v>
      </c>
      <c r="M11" s="45">
        <v>426</v>
      </c>
      <c r="N11" s="45">
        <v>493</v>
      </c>
      <c r="O11" s="45">
        <v>450</v>
      </c>
      <c r="P11" s="45">
        <v>367</v>
      </c>
      <c r="Q11" s="45">
        <v>329</v>
      </c>
      <c r="R11" s="45">
        <v>49</v>
      </c>
      <c r="S11" s="45">
        <v>181</v>
      </c>
      <c r="T11" s="45">
        <v>177</v>
      </c>
      <c r="U11" s="45">
        <v>254</v>
      </c>
      <c r="V11" s="45">
        <v>294</v>
      </c>
      <c r="W11" s="45">
        <v>328</v>
      </c>
      <c r="X11" s="45">
        <v>352</v>
      </c>
      <c r="Y11" s="45">
        <v>331</v>
      </c>
      <c r="Z11" s="45">
        <v>395</v>
      </c>
      <c r="AA11" s="45">
        <v>546</v>
      </c>
      <c r="AB11" s="45">
        <v>200</v>
      </c>
      <c r="AC11" s="45">
        <v>3</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470</v>
      </c>
      <c r="J13" s="25">
        <v>774</v>
      </c>
      <c r="K13" s="25">
        <v>672</v>
      </c>
      <c r="L13" s="25">
        <v>82</v>
      </c>
      <c r="M13" s="25">
        <v>426</v>
      </c>
      <c r="N13" s="25">
        <v>492</v>
      </c>
      <c r="O13" s="25">
        <v>449</v>
      </c>
      <c r="P13" s="25">
        <v>367</v>
      </c>
      <c r="Q13" s="25">
        <v>329</v>
      </c>
      <c r="R13" s="25">
        <v>49</v>
      </c>
      <c r="S13" s="25">
        <v>181</v>
      </c>
      <c r="T13" s="25">
        <v>177</v>
      </c>
      <c r="U13" s="25">
        <v>254</v>
      </c>
      <c r="V13" s="25">
        <v>294</v>
      </c>
      <c r="W13" s="25">
        <v>325</v>
      </c>
      <c r="X13" s="25">
        <v>352</v>
      </c>
      <c r="Y13" s="25">
        <v>331</v>
      </c>
      <c r="Z13" s="25">
        <v>395</v>
      </c>
      <c r="AA13" s="25">
        <v>546</v>
      </c>
      <c r="AB13" s="25">
        <v>199</v>
      </c>
      <c r="AC13" s="25">
        <v>2</v>
      </c>
      <c r="AD13" s="25">
        <v>0</v>
      </c>
      <c r="AE13" s="25">
        <v>0</v>
      </c>
      <c r="AF13" s="107">
        <f>IFERROR(SUM(I13:AE13)/SUM(I14:AE14),0)</f>
        <v>0.99916341327384273</v>
      </c>
    </row>
    <row r="14" spans="1:44" s="3" customFormat="1" ht="50.1" customHeight="1" thickTop="1" thickBot="1" x14ac:dyDescent="0.3">
      <c r="A14" s="118"/>
      <c r="B14" s="119"/>
      <c r="C14" s="114"/>
      <c r="D14" s="115"/>
      <c r="E14" s="114"/>
      <c r="F14" s="116"/>
      <c r="G14" s="117"/>
      <c r="H14" s="27" t="str">
        <f>'PANEL DE CONTROL DISTRITAL'!H13</f>
        <v>Número de trámites aplicados</v>
      </c>
      <c r="I14" s="45">
        <v>473</v>
      </c>
      <c r="J14" s="45">
        <v>774</v>
      </c>
      <c r="K14" s="45">
        <v>672</v>
      </c>
      <c r="L14" s="45">
        <v>82</v>
      </c>
      <c r="M14" s="45">
        <v>426</v>
      </c>
      <c r="N14" s="45">
        <v>493</v>
      </c>
      <c r="O14" s="45">
        <v>450</v>
      </c>
      <c r="P14" s="45">
        <v>367</v>
      </c>
      <c r="Q14" s="45">
        <v>329</v>
      </c>
      <c r="R14" s="45">
        <v>49</v>
      </c>
      <c r="S14" s="45">
        <v>181</v>
      </c>
      <c r="T14" s="45">
        <v>177</v>
      </c>
      <c r="U14" s="45">
        <v>254</v>
      </c>
      <c r="V14" s="45">
        <v>294</v>
      </c>
      <c r="W14" s="45">
        <v>326</v>
      </c>
      <c r="X14" s="45">
        <v>352</v>
      </c>
      <c r="Y14" s="45">
        <v>331</v>
      </c>
      <c r="Z14" s="45">
        <v>395</v>
      </c>
      <c r="AA14" s="45">
        <v>546</v>
      </c>
      <c r="AB14" s="45">
        <v>199</v>
      </c>
      <c r="AC14" s="45">
        <v>2</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473</v>
      </c>
      <c r="J16" s="25">
        <v>774</v>
      </c>
      <c r="K16" s="25">
        <v>672</v>
      </c>
      <c r="L16" s="25">
        <v>82</v>
      </c>
      <c r="M16" s="25">
        <v>426</v>
      </c>
      <c r="N16" s="25">
        <v>493</v>
      </c>
      <c r="O16" s="25">
        <v>450</v>
      </c>
      <c r="P16" s="25">
        <v>367</v>
      </c>
      <c r="Q16" s="25">
        <v>329</v>
      </c>
      <c r="R16" s="25">
        <v>49</v>
      </c>
      <c r="S16" s="25">
        <v>181</v>
      </c>
      <c r="T16" s="25">
        <v>177</v>
      </c>
      <c r="U16" s="25">
        <v>254</v>
      </c>
      <c r="V16" s="25">
        <v>294</v>
      </c>
      <c r="W16" s="25">
        <v>326</v>
      </c>
      <c r="X16" s="25">
        <v>352</v>
      </c>
      <c r="Y16" s="25">
        <v>331</v>
      </c>
      <c r="Z16" s="25">
        <v>395</v>
      </c>
      <c r="AA16" s="25">
        <v>546</v>
      </c>
      <c r="AB16" s="25">
        <v>199</v>
      </c>
      <c r="AC16" s="25">
        <v>2</v>
      </c>
      <c r="AD16" s="25">
        <v>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473</v>
      </c>
      <c r="J17" s="45">
        <v>774</v>
      </c>
      <c r="K17" s="45">
        <v>672</v>
      </c>
      <c r="L17" s="45">
        <v>82</v>
      </c>
      <c r="M17" s="45">
        <v>426</v>
      </c>
      <c r="N17" s="45">
        <v>493</v>
      </c>
      <c r="O17" s="45">
        <v>450</v>
      </c>
      <c r="P17" s="45">
        <v>367</v>
      </c>
      <c r="Q17" s="45">
        <v>329</v>
      </c>
      <c r="R17" s="45">
        <v>49</v>
      </c>
      <c r="S17" s="45">
        <v>181</v>
      </c>
      <c r="T17" s="45">
        <v>177</v>
      </c>
      <c r="U17" s="45">
        <v>254</v>
      </c>
      <c r="V17" s="45">
        <v>294</v>
      </c>
      <c r="W17" s="45">
        <v>326</v>
      </c>
      <c r="X17" s="45">
        <v>352</v>
      </c>
      <c r="Y17" s="45">
        <v>331</v>
      </c>
      <c r="Z17" s="45">
        <v>395</v>
      </c>
      <c r="AA17" s="45">
        <v>546</v>
      </c>
      <c r="AB17" s="45">
        <v>199</v>
      </c>
      <c r="AC17" s="45">
        <v>2</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1442</v>
      </c>
      <c r="J19" s="25">
        <v>2169</v>
      </c>
      <c r="K19" s="25">
        <v>950</v>
      </c>
      <c r="L19" s="25">
        <v>258</v>
      </c>
      <c r="M19" s="25">
        <v>572</v>
      </c>
      <c r="N19" s="25">
        <v>472</v>
      </c>
      <c r="O19" s="25">
        <v>435</v>
      </c>
      <c r="P19" s="25">
        <v>388</v>
      </c>
      <c r="Q19" s="25">
        <v>346</v>
      </c>
      <c r="R19" s="25">
        <v>88</v>
      </c>
      <c r="S19" s="25">
        <v>235</v>
      </c>
      <c r="T19" s="25">
        <v>146</v>
      </c>
      <c r="U19" s="25">
        <v>269</v>
      </c>
      <c r="V19" s="25">
        <v>282</v>
      </c>
      <c r="W19" s="25">
        <v>325</v>
      </c>
      <c r="X19" s="25">
        <v>361</v>
      </c>
      <c r="Y19" s="25">
        <v>276</v>
      </c>
      <c r="Z19" s="25">
        <v>410</v>
      </c>
      <c r="AA19" s="25">
        <v>543</v>
      </c>
      <c r="AB19" s="25">
        <v>0</v>
      </c>
      <c r="AC19" s="25">
        <v>346</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1442</v>
      </c>
      <c r="J20" s="45">
        <v>2169</v>
      </c>
      <c r="K20" s="45">
        <v>950</v>
      </c>
      <c r="L20" s="45">
        <v>258</v>
      </c>
      <c r="M20" s="45">
        <v>572</v>
      </c>
      <c r="N20" s="45">
        <v>472</v>
      </c>
      <c r="O20" s="45">
        <v>435</v>
      </c>
      <c r="P20" s="45">
        <v>388</v>
      </c>
      <c r="Q20" s="45">
        <v>346</v>
      </c>
      <c r="R20" s="45">
        <v>88</v>
      </c>
      <c r="S20" s="45">
        <v>235</v>
      </c>
      <c r="T20" s="45">
        <v>146</v>
      </c>
      <c r="U20" s="45">
        <v>269</v>
      </c>
      <c r="V20" s="45">
        <v>282</v>
      </c>
      <c r="W20" s="45">
        <v>325</v>
      </c>
      <c r="X20" s="45">
        <v>361</v>
      </c>
      <c r="Y20" s="45">
        <v>276</v>
      </c>
      <c r="Z20" s="45">
        <v>410</v>
      </c>
      <c r="AA20" s="45">
        <v>543</v>
      </c>
      <c r="AB20" s="45">
        <v>0</v>
      </c>
      <c r="AC20" s="45">
        <v>346</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1768</v>
      </c>
      <c r="J22" s="25">
        <v>1897</v>
      </c>
      <c r="K22" s="25">
        <v>2184</v>
      </c>
      <c r="L22" s="25">
        <v>2126</v>
      </c>
      <c r="M22" s="25">
        <v>1650</v>
      </c>
      <c r="N22" s="25">
        <v>1085</v>
      </c>
      <c r="O22" s="25">
        <v>842</v>
      </c>
      <c r="P22" s="25">
        <v>632</v>
      </c>
      <c r="Q22" s="25">
        <v>583</v>
      </c>
      <c r="R22" s="25">
        <v>606</v>
      </c>
      <c r="S22" s="25">
        <v>576</v>
      </c>
      <c r="T22" s="25">
        <v>559</v>
      </c>
      <c r="U22" s="25">
        <v>540</v>
      </c>
      <c r="V22" s="25">
        <v>567</v>
      </c>
      <c r="W22" s="25">
        <v>532</v>
      </c>
      <c r="X22" s="25">
        <v>548</v>
      </c>
      <c r="Y22" s="25">
        <v>555</v>
      </c>
      <c r="Z22" s="25">
        <v>633</v>
      </c>
      <c r="AA22" s="25">
        <v>781</v>
      </c>
      <c r="AB22" s="25">
        <v>693</v>
      </c>
      <c r="AC22" s="25">
        <v>437</v>
      </c>
      <c r="AD22" s="25">
        <v>297</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1768</v>
      </c>
      <c r="J23" s="45">
        <v>1897</v>
      </c>
      <c r="K23" s="45">
        <v>2184</v>
      </c>
      <c r="L23" s="45">
        <v>2126</v>
      </c>
      <c r="M23" s="45">
        <v>1650</v>
      </c>
      <c r="N23" s="45">
        <v>1085</v>
      </c>
      <c r="O23" s="45">
        <v>842</v>
      </c>
      <c r="P23" s="45">
        <v>632</v>
      </c>
      <c r="Q23" s="45">
        <v>583</v>
      </c>
      <c r="R23" s="45">
        <v>606</v>
      </c>
      <c r="S23" s="45">
        <v>576</v>
      </c>
      <c r="T23" s="45">
        <v>559</v>
      </c>
      <c r="U23" s="45">
        <v>540</v>
      </c>
      <c r="V23" s="45">
        <v>567</v>
      </c>
      <c r="W23" s="45">
        <v>532</v>
      </c>
      <c r="X23" s="45">
        <v>548</v>
      </c>
      <c r="Y23" s="45">
        <v>555</v>
      </c>
      <c r="Z23" s="45">
        <v>633</v>
      </c>
      <c r="AA23" s="45">
        <v>781</v>
      </c>
      <c r="AB23" s="45">
        <v>693</v>
      </c>
      <c r="AC23" s="45">
        <v>437</v>
      </c>
      <c r="AD23" s="45">
        <v>297</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1898</v>
      </c>
      <c r="J25" s="25">
        <v>2040</v>
      </c>
      <c r="K25" s="25">
        <v>659</v>
      </c>
      <c r="L25" s="25">
        <v>316</v>
      </c>
      <c r="M25" s="25">
        <v>1048</v>
      </c>
      <c r="N25" s="25">
        <v>1037</v>
      </c>
      <c r="O25" s="25">
        <v>655</v>
      </c>
      <c r="P25" s="25">
        <v>598</v>
      </c>
      <c r="Q25" s="25">
        <v>395</v>
      </c>
      <c r="R25" s="25">
        <v>65</v>
      </c>
      <c r="S25" s="25">
        <v>265</v>
      </c>
      <c r="T25" s="25">
        <v>163</v>
      </c>
      <c r="U25" s="25">
        <v>288</v>
      </c>
      <c r="V25" s="25">
        <v>255</v>
      </c>
      <c r="W25" s="25">
        <v>360</v>
      </c>
      <c r="X25" s="25">
        <v>345</v>
      </c>
      <c r="Y25" s="25">
        <v>269</v>
      </c>
      <c r="Z25" s="25">
        <v>332</v>
      </c>
      <c r="AA25" s="25">
        <v>395</v>
      </c>
      <c r="AB25" s="25">
        <v>88</v>
      </c>
      <c r="AC25" s="25">
        <v>602</v>
      </c>
      <c r="AD25" s="25">
        <v>140</v>
      </c>
      <c r="AE25" s="25">
        <v>0</v>
      </c>
      <c r="AF25" s="107">
        <f>IFERROR(SUM(I25:AE25)/SUM(I26:AE26),0)</f>
        <v>0.99959076771975774</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1898</v>
      </c>
      <c r="J26" s="45">
        <v>2043</v>
      </c>
      <c r="K26" s="45">
        <v>659</v>
      </c>
      <c r="L26" s="45">
        <v>316</v>
      </c>
      <c r="M26" s="45">
        <v>1048</v>
      </c>
      <c r="N26" s="45">
        <v>1037</v>
      </c>
      <c r="O26" s="45">
        <v>655</v>
      </c>
      <c r="P26" s="45">
        <v>600</v>
      </c>
      <c r="Q26" s="45">
        <v>395</v>
      </c>
      <c r="R26" s="45">
        <v>65</v>
      </c>
      <c r="S26" s="45">
        <v>265</v>
      </c>
      <c r="T26" s="45">
        <v>163</v>
      </c>
      <c r="U26" s="45">
        <v>288</v>
      </c>
      <c r="V26" s="45">
        <v>255</v>
      </c>
      <c r="W26" s="45">
        <v>360</v>
      </c>
      <c r="X26" s="45">
        <v>345</v>
      </c>
      <c r="Y26" s="45">
        <v>269</v>
      </c>
      <c r="Z26" s="45">
        <v>332</v>
      </c>
      <c r="AA26" s="45">
        <v>395</v>
      </c>
      <c r="AB26" s="45">
        <v>88</v>
      </c>
      <c r="AC26" s="45">
        <v>602</v>
      </c>
      <c r="AD26" s="45">
        <v>140</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305" priority="18" operator="greaterThan">
      <formula>95%</formula>
    </cfRule>
    <cfRule type="cellIs" dxfId="304" priority="19" operator="greaterThanOrEqual">
      <formula>90%</formula>
    </cfRule>
    <cfRule type="cellIs" dxfId="303" priority="20" operator="lessThan">
      <formula>89.99%</formula>
    </cfRule>
  </conditionalFormatting>
  <conditionalFormatting sqref="AF13">
    <cfRule type="cellIs" dxfId="302" priority="15" operator="greaterThan">
      <formula>95%</formula>
    </cfRule>
    <cfRule type="cellIs" dxfId="301" priority="16" operator="greaterThanOrEqual">
      <formula>90%</formula>
    </cfRule>
    <cfRule type="cellIs" dxfId="300" priority="17" operator="lessThan">
      <formula>89.99%</formula>
    </cfRule>
  </conditionalFormatting>
  <conditionalFormatting sqref="AF16">
    <cfRule type="cellIs" dxfId="299" priority="12" operator="greaterThan">
      <formula>95%</formula>
    </cfRule>
    <cfRule type="cellIs" dxfId="298" priority="13" operator="greaterThanOrEqual">
      <formula>90%</formula>
    </cfRule>
    <cfRule type="cellIs" dxfId="297" priority="14" operator="lessThan">
      <formula>89.99%</formula>
    </cfRule>
  </conditionalFormatting>
  <conditionalFormatting sqref="AF19">
    <cfRule type="cellIs" dxfId="296" priority="9" operator="greaterThan">
      <formula>95%</formula>
    </cfRule>
    <cfRule type="cellIs" dxfId="295" priority="10" operator="greaterThanOrEqual">
      <formula>90%</formula>
    </cfRule>
    <cfRule type="cellIs" dxfId="294" priority="11" operator="lessThan">
      <formula>89.99%</formula>
    </cfRule>
  </conditionalFormatting>
  <conditionalFormatting sqref="AF22">
    <cfRule type="cellIs" dxfId="293" priority="1" operator="greaterThanOrEqual">
      <formula>100%</formula>
    </cfRule>
    <cfRule type="cellIs" dxfId="292" priority="2" operator="lessThan">
      <formula>99.99%</formula>
    </cfRule>
  </conditionalFormatting>
  <conditionalFormatting sqref="AF25">
    <cfRule type="cellIs" dxfId="291" priority="3" operator="greaterThan">
      <formula>95%</formula>
    </cfRule>
    <cfRule type="cellIs" dxfId="290" priority="4" operator="greaterThanOrEqual">
      <formula>90%</formula>
    </cfRule>
    <cfRule type="cellIs" dxfId="289" priority="5" operator="lessThan">
      <formula>89.99%</formula>
    </cfRule>
  </conditionalFormatting>
  <conditionalFormatting sqref="I21:AE21">
    <cfRule type="colorScale" priority="51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AR48"/>
  <sheetViews>
    <sheetView showGridLines="0" topLeftCell="C2" zoomScale="55" zoomScaleNormal="55" workbookViewId="0">
      <selection activeCell="J11" sqref="J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10</v>
      </c>
      <c r="F2" s="99" t="s">
        <v>25</v>
      </c>
      <c r="G2" s="99"/>
      <c r="H2" s="22">
        <v>91051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552</v>
      </c>
      <c r="J10" s="25">
        <v>841</v>
      </c>
      <c r="K10" s="25">
        <v>724</v>
      </c>
      <c r="L10" s="25">
        <v>76</v>
      </c>
      <c r="M10" s="25">
        <v>467</v>
      </c>
      <c r="N10" s="25">
        <v>481</v>
      </c>
      <c r="O10" s="25">
        <v>506</v>
      </c>
      <c r="P10" s="25">
        <v>453</v>
      </c>
      <c r="Q10" s="25">
        <v>442</v>
      </c>
      <c r="R10" s="25">
        <v>59</v>
      </c>
      <c r="S10" s="25">
        <v>199</v>
      </c>
      <c r="T10" s="25">
        <v>210</v>
      </c>
      <c r="U10" s="25">
        <v>293</v>
      </c>
      <c r="V10" s="25">
        <v>305</v>
      </c>
      <c r="W10" s="25">
        <v>405</v>
      </c>
      <c r="X10" s="25">
        <v>355</v>
      </c>
      <c r="Y10" s="25">
        <v>382</v>
      </c>
      <c r="Z10" s="25">
        <v>490</v>
      </c>
      <c r="AA10" s="25">
        <v>692</v>
      </c>
      <c r="AB10" s="25">
        <v>288</v>
      </c>
      <c r="AC10" s="25">
        <v>3</v>
      </c>
      <c r="AD10" s="25">
        <v>10</v>
      </c>
      <c r="AE10" s="25">
        <v>0</v>
      </c>
      <c r="AF10" s="107">
        <f>IFERROR(SUM(I10:AE10)/SUM(I11:AE11),0)</f>
        <v>1</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552</v>
      </c>
      <c r="J11" s="45">
        <v>841</v>
      </c>
      <c r="K11" s="45">
        <v>724</v>
      </c>
      <c r="L11" s="45">
        <v>76</v>
      </c>
      <c r="M11" s="45">
        <v>467</v>
      </c>
      <c r="N11" s="45">
        <v>481</v>
      </c>
      <c r="O11" s="45">
        <v>506</v>
      </c>
      <c r="P11" s="45">
        <v>453</v>
      </c>
      <c r="Q11" s="45">
        <v>442</v>
      </c>
      <c r="R11" s="45">
        <v>59</v>
      </c>
      <c r="S11" s="45">
        <v>199</v>
      </c>
      <c r="T11" s="45">
        <v>210</v>
      </c>
      <c r="U11" s="45">
        <v>293</v>
      </c>
      <c r="V11" s="45">
        <v>305</v>
      </c>
      <c r="W11" s="45">
        <v>405</v>
      </c>
      <c r="X11" s="45">
        <v>355</v>
      </c>
      <c r="Y11" s="45">
        <v>382</v>
      </c>
      <c r="Z11" s="45">
        <v>490</v>
      </c>
      <c r="AA11" s="45">
        <v>692</v>
      </c>
      <c r="AB11" s="45">
        <v>288</v>
      </c>
      <c r="AC11" s="45">
        <v>3</v>
      </c>
      <c r="AD11" s="45">
        <v>10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550</v>
      </c>
      <c r="J13" s="25">
        <v>838</v>
      </c>
      <c r="K13" s="25">
        <v>720</v>
      </c>
      <c r="L13" s="25">
        <v>76</v>
      </c>
      <c r="M13" s="25">
        <v>467</v>
      </c>
      <c r="N13" s="25">
        <v>479</v>
      </c>
      <c r="O13" s="25">
        <v>505</v>
      </c>
      <c r="P13" s="25">
        <v>453</v>
      </c>
      <c r="Q13" s="25">
        <v>442</v>
      </c>
      <c r="R13" s="25">
        <v>59</v>
      </c>
      <c r="S13" s="25">
        <v>199</v>
      </c>
      <c r="T13" s="25">
        <v>210</v>
      </c>
      <c r="U13" s="25">
        <v>293</v>
      </c>
      <c r="V13" s="25">
        <v>305</v>
      </c>
      <c r="W13" s="25">
        <v>405</v>
      </c>
      <c r="X13" s="25">
        <v>355</v>
      </c>
      <c r="Y13" s="25">
        <v>382</v>
      </c>
      <c r="Z13" s="25">
        <v>490</v>
      </c>
      <c r="AA13" s="25">
        <v>692</v>
      </c>
      <c r="AB13" s="25">
        <v>288</v>
      </c>
      <c r="AC13" s="25">
        <v>0</v>
      </c>
      <c r="AD13" s="25">
        <v>0</v>
      </c>
      <c r="AE13" s="25">
        <v>0</v>
      </c>
      <c r="AF13" s="107">
        <f>IFERROR(SUM(I13:AE13)/SUM(I14:AE14),0)</f>
        <v>0.99696343981537716</v>
      </c>
    </row>
    <row r="14" spans="1:44" s="3" customFormat="1" ht="50.1" customHeight="1" thickTop="1" thickBot="1" x14ac:dyDescent="0.3">
      <c r="A14" s="118"/>
      <c r="B14" s="119"/>
      <c r="C14" s="114"/>
      <c r="D14" s="115"/>
      <c r="E14" s="114"/>
      <c r="F14" s="116"/>
      <c r="G14" s="117"/>
      <c r="H14" s="27" t="str">
        <f>'PANEL DE CONTROL DISTRITAL'!H13</f>
        <v>Número de trámites aplicados</v>
      </c>
      <c r="I14" s="45">
        <v>552</v>
      </c>
      <c r="J14" s="45">
        <v>841</v>
      </c>
      <c r="K14" s="45">
        <v>724</v>
      </c>
      <c r="L14" s="45">
        <v>76</v>
      </c>
      <c r="M14" s="45">
        <v>467</v>
      </c>
      <c r="N14" s="45">
        <v>481</v>
      </c>
      <c r="O14" s="45">
        <v>506</v>
      </c>
      <c r="P14" s="45">
        <v>453</v>
      </c>
      <c r="Q14" s="45">
        <v>442</v>
      </c>
      <c r="R14" s="45">
        <v>59</v>
      </c>
      <c r="S14" s="45">
        <v>199</v>
      </c>
      <c r="T14" s="45">
        <v>210</v>
      </c>
      <c r="U14" s="45">
        <v>293</v>
      </c>
      <c r="V14" s="45">
        <v>305</v>
      </c>
      <c r="W14" s="45">
        <v>405</v>
      </c>
      <c r="X14" s="45">
        <v>355</v>
      </c>
      <c r="Y14" s="45">
        <v>382</v>
      </c>
      <c r="Z14" s="45">
        <v>490</v>
      </c>
      <c r="AA14" s="45">
        <v>692</v>
      </c>
      <c r="AB14" s="45">
        <v>288</v>
      </c>
      <c r="AC14" s="45">
        <v>3</v>
      </c>
      <c r="AD14" s="45">
        <v>10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552</v>
      </c>
      <c r="J16" s="25">
        <v>841</v>
      </c>
      <c r="K16" s="25">
        <v>724</v>
      </c>
      <c r="L16" s="25">
        <v>76</v>
      </c>
      <c r="M16" s="25">
        <v>467</v>
      </c>
      <c r="N16" s="25">
        <v>481</v>
      </c>
      <c r="O16" s="25">
        <v>506</v>
      </c>
      <c r="P16" s="25">
        <v>453</v>
      </c>
      <c r="Q16" s="25">
        <v>442</v>
      </c>
      <c r="R16" s="25">
        <v>59</v>
      </c>
      <c r="S16" s="25">
        <v>199</v>
      </c>
      <c r="T16" s="25">
        <v>210</v>
      </c>
      <c r="U16" s="25">
        <v>293</v>
      </c>
      <c r="V16" s="25">
        <v>305</v>
      </c>
      <c r="W16" s="25">
        <v>405</v>
      </c>
      <c r="X16" s="25">
        <v>355</v>
      </c>
      <c r="Y16" s="25">
        <v>382</v>
      </c>
      <c r="Z16" s="25">
        <v>490</v>
      </c>
      <c r="AA16" s="25">
        <v>692</v>
      </c>
      <c r="AB16" s="25">
        <v>288</v>
      </c>
      <c r="AC16" s="25">
        <v>3</v>
      </c>
      <c r="AD16" s="25">
        <v>10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552</v>
      </c>
      <c r="J17" s="45">
        <v>841</v>
      </c>
      <c r="K17" s="45">
        <v>724</v>
      </c>
      <c r="L17" s="45">
        <v>76</v>
      </c>
      <c r="M17" s="45">
        <v>467</v>
      </c>
      <c r="N17" s="45">
        <v>481</v>
      </c>
      <c r="O17" s="45">
        <v>506</v>
      </c>
      <c r="P17" s="45">
        <v>453</v>
      </c>
      <c r="Q17" s="45">
        <v>442</v>
      </c>
      <c r="R17" s="45">
        <v>59</v>
      </c>
      <c r="S17" s="45">
        <v>199</v>
      </c>
      <c r="T17" s="45">
        <v>210</v>
      </c>
      <c r="U17" s="45">
        <v>293</v>
      </c>
      <c r="V17" s="45">
        <v>305</v>
      </c>
      <c r="W17" s="45">
        <v>405</v>
      </c>
      <c r="X17" s="45">
        <v>355</v>
      </c>
      <c r="Y17" s="45">
        <v>382</v>
      </c>
      <c r="Z17" s="45">
        <v>490</v>
      </c>
      <c r="AA17" s="45">
        <v>692</v>
      </c>
      <c r="AB17" s="45">
        <v>288</v>
      </c>
      <c r="AC17" s="45">
        <v>3</v>
      </c>
      <c r="AD17" s="45">
        <v>10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1479</v>
      </c>
      <c r="J19" s="25">
        <v>2285</v>
      </c>
      <c r="K19" s="25">
        <v>1018</v>
      </c>
      <c r="L19" s="25">
        <v>237</v>
      </c>
      <c r="M19" s="25">
        <v>611</v>
      </c>
      <c r="N19" s="25">
        <v>501</v>
      </c>
      <c r="O19" s="25">
        <v>475</v>
      </c>
      <c r="P19" s="25">
        <v>464</v>
      </c>
      <c r="Q19" s="25">
        <v>437</v>
      </c>
      <c r="R19" s="25">
        <v>109</v>
      </c>
      <c r="S19" s="25">
        <v>296</v>
      </c>
      <c r="T19" s="25">
        <v>153</v>
      </c>
      <c r="U19" s="25">
        <v>334</v>
      </c>
      <c r="V19" s="25">
        <v>284</v>
      </c>
      <c r="W19" s="25">
        <v>287</v>
      </c>
      <c r="X19" s="25">
        <v>463</v>
      </c>
      <c r="Y19" s="25">
        <v>333</v>
      </c>
      <c r="Z19" s="25">
        <v>479</v>
      </c>
      <c r="AA19" s="25">
        <v>539</v>
      </c>
      <c r="AB19" s="25">
        <v>133</v>
      </c>
      <c r="AC19" s="25">
        <v>504</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1479</v>
      </c>
      <c r="J20" s="45">
        <v>2285</v>
      </c>
      <c r="K20" s="45">
        <v>1018</v>
      </c>
      <c r="L20" s="45">
        <v>237</v>
      </c>
      <c r="M20" s="45">
        <v>611</v>
      </c>
      <c r="N20" s="45">
        <v>501</v>
      </c>
      <c r="O20" s="45">
        <v>475</v>
      </c>
      <c r="P20" s="45">
        <v>464</v>
      </c>
      <c r="Q20" s="45">
        <v>437</v>
      </c>
      <c r="R20" s="45">
        <v>109</v>
      </c>
      <c r="S20" s="45">
        <v>296</v>
      </c>
      <c r="T20" s="45">
        <v>153</v>
      </c>
      <c r="U20" s="45">
        <v>334</v>
      </c>
      <c r="V20" s="45">
        <v>284</v>
      </c>
      <c r="W20" s="45">
        <v>287</v>
      </c>
      <c r="X20" s="45">
        <v>463</v>
      </c>
      <c r="Y20" s="45">
        <v>333</v>
      </c>
      <c r="Z20" s="45">
        <v>479</v>
      </c>
      <c r="AA20" s="45">
        <v>539</v>
      </c>
      <c r="AB20" s="45">
        <v>133</v>
      </c>
      <c r="AC20" s="45">
        <v>504</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3164</v>
      </c>
      <c r="J22" s="25">
        <v>3705</v>
      </c>
      <c r="K22" s="25">
        <v>3753</v>
      </c>
      <c r="L22" s="25">
        <v>3394</v>
      </c>
      <c r="M22" s="25">
        <v>2400</v>
      </c>
      <c r="N22" s="25">
        <v>1876</v>
      </c>
      <c r="O22" s="25">
        <v>1445</v>
      </c>
      <c r="P22" s="25">
        <v>1174</v>
      </c>
      <c r="Q22" s="25">
        <v>968</v>
      </c>
      <c r="R22" s="25">
        <v>667</v>
      </c>
      <c r="S22" s="25">
        <v>538</v>
      </c>
      <c r="T22" s="25">
        <v>446</v>
      </c>
      <c r="U22" s="25">
        <v>502</v>
      </c>
      <c r="V22" s="25">
        <v>467</v>
      </c>
      <c r="W22" s="25">
        <v>465</v>
      </c>
      <c r="X22" s="25">
        <v>587</v>
      </c>
      <c r="Y22" s="25">
        <v>542</v>
      </c>
      <c r="Z22" s="25">
        <v>617</v>
      </c>
      <c r="AA22" s="25">
        <v>628</v>
      </c>
      <c r="AB22" s="25">
        <v>656</v>
      </c>
      <c r="AC22" s="25">
        <v>536</v>
      </c>
      <c r="AD22" s="25">
        <v>166</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3164</v>
      </c>
      <c r="J23" s="45">
        <v>3705</v>
      </c>
      <c r="K23" s="45">
        <v>3753</v>
      </c>
      <c r="L23" s="45">
        <v>3394</v>
      </c>
      <c r="M23" s="45">
        <v>2400</v>
      </c>
      <c r="N23" s="45">
        <v>1876</v>
      </c>
      <c r="O23" s="45">
        <v>1445</v>
      </c>
      <c r="P23" s="45">
        <v>1174</v>
      </c>
      <c r="Q23" s="45">
        <v>968</v>
      </c>
      <c r="R23" s="45">
        <v>667</v>
      </c>
      <c r="S23" s="45">
        <v>538</v>
      </c>
      <c r="T23" s="45">
        <v>446</v>
      </c>
      <c r="U23" s="45">
        <v>502</v>
      </c>
      <c r="V23" s="45">
        <v>467</v>
      </c>
      <c r="W23" s="45">
        <v>465</v>
      </c>
      <c r="X23" s="45">
        <v>587</v>
      </c>
      <c r="Y23" s="45">
        <v>542</v>
      </c>
      <c r="Z23" s="45">
        <v>617</v>
      </c>
      <c r="AA23" s="45">
        <v>628</v>
      </c>
      <c r="AB23" s="45">
        <v>656</v>
      </c>
      <c r="AC23" s="45">
        <v>536</v>
      </c>
      <c r="AD23" s="45">
        <v>166</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760</v>
      </c>
      <c r="J25" s="25">
        <v>1744</v>
      </c>
      <c r="K25" s="25">
        <v>963</v>
      </c>
      <c r="L25" s="25">
        <v>596</v>
      </c>
      <c r="M25" s="25">
        <v>1605</v>
      </c>
      <c r="N25" s="25">
        <v>1025</v>
      </c>
      <c r="O25" s="25">
        <v>868</v>
      </c>
      <c r="P25" s="25">
        <v>735</v>
      </c>
      <c r="Q25" s="25">
        <v>643</v>
      </c>
      <c r="R25" s="25">
        <v>56</v>
      </c>
      <c r="S25" s="25">
        <v>425</v>
      </c>
      <c r="T25" s="25">
        <v>245</v>
      </c>
      <c r="U25" s="25">
        <v>278</v>
      </c>
      <c r="V25" s="25">
        <v>319</v>
      </c>
      <c r="W25" s="25">
        <v>289</v>
      </c>
      <c r="X25" s="25">
        <v>341</v>
      </c>
      <c r="Y25" s="25">
        <v>378</v>
      </c>
      <c r="Z25" s="25">
        <v>404</v>
      </c>
      <c r="AA25" s="25">
        <v>528</v>
      </c>
      <c r="AB25" s="25">
        <v>105</v>
      </c>
      <c r="AC25" s="25">
        <v>624</v>
      </c>
      <c r="AD25" s="25">
        <v>370</v>
      </c>
      <c r="AE25" s="25">
        <v>0</v>
      </c>
      <c r="AF25" s="107">
        <f>IFERROR(SUM(I25:AE25)/SUM(I26:AE26),0)</f>
        <v>0.9999248233348369</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760</v>
      </c>
      <c r="J26" s="45">
        <v>1744</v>
      </c>
      <c r="K26" s="45">
        <v>963</v>
      </c>
      <c r="L26" s="45">
        <v>596</v>
      </c>
      <c r="M26" s="45">
        <v>1605</v>
      </c>
      <c r="N26" s="45">
        <v>1025</v>
      </c>
      <c r="O26" s="45">
        <v>868</v>
      </c>
      <c r="P26" s="45">
        <v>735</v>
      </c>
      <c r="Q26" s="45">
        <v>643</v>
      </c>
      <c r="R26" s="45">
        <v>56</v>
      </c>
      <c r="S26" s="45">
        <v>425</v>
      </c>
      <c r="T26" s="45">
        <v>245</v>
      </c>
      <c r="U26" s="45">
        <v>278</v>
      </c>
      <c r="V26" s="45">
        <v>319</v>
      </c>
      <c r="W26" s="45">
        <v>289</v>
      </c>
      <c r="X26" s="45">
        <v>341</v>
      </c>
      <c r="Y26" s="45">
        <v>379</v>
      </c>
      <c r="Z26" s="45">
        <v>404</v>
      </c>
      <c r="AA26" s="45">
        <v>528</v>
      </c>
      <c r="AB26" s="45">
        <v>105</v>
      </c>
      <c r="AC26" s="45">
        <v>624</v>
      </c>
      <c r="AD26" s="45">
        <v>370</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288" priority="18" operator="greaterThan">
      <formula>95%</formula>
    </cfRule>
    <cfRule type="cellIs" dxfId="287" priority="19" operator="greaterThanOrEqual">
      <formula>90%</formula>
    </cfRule>
    <cfRule type="cellIs" dxfId="286" priority="20" operator="lessThan">
      <formula>89.99%</formula>
    </cfRule>
  </conditionalFormatting>
  <conditionalFormatting sqref="AF13">
    <cfRule type="cellIs" dxfId="285" priority="15" operator="greaterThan">
      <formula>95%</formula>
    </cfRule>
    <cfRule type="cellIs" dxfId="284" priority="16" operator="greaterThanOrEqual">
      <formula>90%</formula>
    </cfRule>
    <cfRule type="cellIs" dxfId="283" priority="17" operator="lessThan">
      <formula>89.99%</formula>
    </cfRule>
  </conditionalFormatting>
  <conditionalFormatting sqref="AF16">
    <cfRule type="cellIs" dxfId="282" priority="12" operator="greaterThan">
      <formula>95%</formula>
    </cfRule>
    <cfRule type="cellIs" dxfId="281" priority="13" operator="greaterThanOrEqual">
      <formula>90%</formula>
    </cfRule>
    <cfRule type="cellIs" dxfId="280" priority="14" operator="lessThan">
      <formula>89.99%</formula>
    </cfRule>
  </conditionalFormatting>
  <conditionalFormatting sqref="AF19">
    <cfRule type="cellIs" dxfId="279" priority="9" operator="greaterThan">
      <formula>95%</formula>
    </cfRule>
    <cfRule type="cellIs" dxfId="278" priority="10" operator="greaterThanOrEqual">
      <formula>90%</formula>
    </cfRule>
    <cfRule type="cellIs" dxfId="277" priority="11" operator="lessThan">
      <formula>89.99%</formula>
    </cfRule>
  </conditionalFormatting>
  <conditionalFormatting sqref="AF22">
    <cfRule type="cellIs" dxfId="276" priority="1" operator="greaterThanOrEqual">
      <formula>100%</formula>
    </cfRule>
    <cfRule type="cellIs" dxfId="275" priority="2" operator="lessThan">
      <formula>99.99%</formula>
    </cfRule>
  </conditionalFormatting>
  <conditionalFormatting sqref="AF25">
    <cfRule type="cellIs" dxfId="274" priority="3" operator="greaterThan">
      <formula>95%</formula>
    </cfRule>
    <cfRule type="cellIs" dxfId="273" priority="4" operator="greaterThanOrEqual">
      <formula>90%</formula>
    </cfRule>
    <cfRule type="cellIs" dxfId="272" priority="5" operator="lessThan">
      <formula>89.99%</formula>
    </cfRule>
  </conditionalFormatting>
  <conditionalFormatting sqref="I21:AE21">
    <cfRule type="colorScale" priority="52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AR48"/>
  <sheetViews>
    <sheetView showGridLines="0" topLeftCell="D1" zoomScale="55" zoomScaleNormal="55" workbookViewId="0">
      <selection activeCell="AH12" sqref="AH12"/>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11</v>
      </c>
      <c r="F2" s="99" t="s">
        <v>25</v>
      </c>
      <c r="G2" s="99"/>
      <c r="H2" s="22">
        <v>91151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686</v>
      </c>
      <c r="J10" s="25">
        <v>1277</v>
      </c>
      <c r="K10" s="25">
        <v>1033</v>
      </c>
      <c r="L10" s="25">
        <v>49</v>
      </c>
      <c r="M10" s="25">
        <v>437</v>
      </c>
      <c r="N10" s="25">
        <v>545</v>
      </c>
      <c r="O10" s="25">
        <v>550</v>
      </c>
      <c r="P10" s="25">
        <v>462</v>
      </c>
      <c r="Q10" s="25">
        <v>395</v>
      </c>
      <c r="R10" s="25">
        <v>63</v>
      </c>
      <c r="S10" s="25">
        <v>224</v>
      </c>
      <c r="T10" s="25">
        <v>194</v>
      </c>
      <c r="U10" s="25">
        <v>282</v>
      </c>
      <c r="V10" s="25">
        <v>317</v>
      </c>
      <c r="W10" s="25">
        <v>431</v>
      </c>
      <c r="X10" s="25">
        <v>437</v>
      </c>
      <c r="Y10" s="25">
        <v>341</v>
      </c>
      <c r="Z10" s="25">
        <v>544</v>
      </c>
      <c r="AA10" s="25">
        <v>721</v>
      </c>
      <c r="AB10" s="25">
        <v>297</v>
      </c>
      <c r="AC10" s="25">
        <v>2</v>
      </c>
      <c r="AD10" s="25">
        <v>0</v>
      </c>
      <c r="AE10" s="25">
        <v>0</v>
      </c>
      <c r="AF10" s="107">
        <f>IFERROR(SUM(I10:AE10)/SUM(I11:AE11),0)</f>
        <v>1</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686</v>
      </c>
      <c r="J11" s="45">
        <v>1277</v>
      </c>
      <c r="K11" s="45">
        <v>1033</v>
      </c>
      <c r="L11" s="45">
        <v>49</v>
      </c>
      <c r="M11" s="45">
        <v>437</v>
      </c>
      <c r="N11" s="45">
        <v>545</v>
      </c>
      <c r="O11" s="45">
        <v>550</v>
      </c>
      <c r="P11" s="45">
        <v>462</v>
      </c>
      <c r="Q11" s="45">
        <v>395</v>
      </c>
      <c r="R11" s="45">
        <v>63</v>
      </c>
      <c r="S11" s="45">
        <v>224</v>
      </c>
      <c r="T11" s="45">
        <v>194</v>
      </c>
      <c r="U11" s="45">
        <v>282</v>
      </c>
      <c r="V11" s="45">
        <v>317</v>
      </c>
      <c r="W11" s="45">
        <v>431</v>
      </c>
      <c r="X11" s="45">
        <v>437</v>
      </c>
      <c r="Y11" s="45">
        <v>341</v>
      </c>
      <c r="Z11" s="45">
        <v>544</v>
      </c>
      <c r="AA11" s="45">
        <v>721</v>
      </c>
      <c r="AB11" s="45">
        <v>297</v>
      </c>
      <c r="AC11" s="45">
        <v>2</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686</v>
      </c>
      <c r="J13" s="25">
        <v>1276</v>
      </c>
      <c r="K13" s="25">
        <v>1032</v>
      </c>
      <c r="L13" s="25">
        <v>49</v>
      </c>
      <c r="M13" s="25">
        <v>435</v>
      </c>
      <c r="N13" s="25">
        <v>545</v>
      </c>
      <c r="O13" s="25">
        <v>549</v>
      </c>
      <c r="P13" s="25">
        <v>462</v>
      </c>
      <c r="Q13" s="25">
        <v>395</v>
      </c>
      <c r="R13" s="25">
        <v>63</v>
      </c>
      <c r="S13" s="25">
        <v>224</v>
      </c>
      <c r="T13" s="25">
        <v>194</v>
      </c>
      <c r="U13" s="25">
        <v>282</v>
      </c>
      <c r="V13" s="25">
        <v>315</v>
      </c>
      <c r="W13" s="25">
        <v>430</v>
      </c>
      <c r="X13" s="25">
        <v>437</v>
      </c>
      <c r="Y13" s="25">
        <v>340</v>
      </c>
      <c r="Z13" s="25">
        <v>544</v>
      </c>
      <c r="AA13" s="25">
        <v>721</v>
      </c>
      <c r="AB13" s="25">
        <v>297</v>
      </c>
      <c r="AC13" s="25">
        <v>2</v>
      </c>
      <c r="AD13" s="25">
        <v>0</v>
      </c>
      <c r="AE13" s="25">
        <v>0</v>
      </c>
      <c r="AF13" s="107">
        <f>IFERROR(SUM(I13:AE13)/SUM(I14:AE14),0)</f>
        <v>0.99903090341337353</v>
      </c>
    </row>
    <row r="14" spans="1:44" s="3" customFormat="1" ht="50.1" customHeight="1" thickTop="1" thickBot="1" x14ac:dyDescent="0.3">
      <c r="A14" s="118"/>
      <c r="B14" s="119"/>
      <c r="C14" s="114"/>
      <c r="D14" s="115"/>
      <c r="E14" s="114"/>
      <c r="F14" s="116"/>
      <c r="G14" s="117"/>
      <c r="H14" s="27" t="str">
        <f>'PANEL DE CONTROL DISTRITAL'!H13</f>
        <v>Número de trámites aplicados</v>
      </c>
      <c r="I14" s="45">
        <v>686</v>
      </c>
      <c r="J14" s="45">
        <v>1277</v>
      </c>
      <c r="K14" s="45">
        <v>1033</v>
      </c>
      <c r="L14" s="45">
        <v>49</v>
      </c>
      <c r="M14" s="45">
        <v>437</v>
      </c>
      <c r="N14" s="45">
        <v>545</v>
      </c>
      <c r="O14" s="45">
        <v>550</v>
      </c>
      <c r="P14" s="45">
        <v>462</v>
      </c>
      <c r="Q14" s="45">
        <v>395</v>
      </c>
      <c r="R14" s="45">
        <v>63</v>
      </c>
      <c r="S14" s="45">
        <v>224</v>
      </c>
      <c r="T14" s="45">
        <v>194</v>
      </c>
      <c r="U14" s="45">
        <v>282</v>
      </c>
      <c r="V14" s="45">
        <v>317</v>
      </c>
      <c r="W14" s="45">
        <v>431</v>
      </c>
      <c r="X14" s="45">
        <v>437</v>
      </c>
      <c r="Y14" s="45">
        <v>341</v>
      </c>
      <c r="Z14" s="45">
        <v>544</v>
      </c>
      <c r="AA14" s="45">
        <v>721</v>
      </c>
      <c r="AB14" s="45">
        <v>297</v>
      </c>
      <c r="AC14" s="45">
        <v>2</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686</v>
      </c>
      <c r="J16" s="25">
        <v>1277</v>
      </c>
      <c r="K16" s="25">
        <v>1033</v>
      </c>
      <c r="L16" s="25">
        <v>49</v>
      </c>
      <c r="M16" s="25">
        <v>437</v>
      </c>
      <c r="N16" s="25">
        <v>545</v>
      </c>
      <c r="O16" s="25">
        <v>550</v>
      </c>
      <c r="P16" s="25">
        <v>462</v>
      </c>
      <c r="Q16" s="25">
        <v>395</v>
      </c>
      <c r="R16" s="25">
        <v>63</v>
      </c>
      <c r="S16" s="25">
        <v>224</v>
      </c>
      <c r="T16" s="25">
        <v>194</v>
      </c>
      <c r="U16" s="25">
        <v>282</v>
      </c>
      <c r="V16" s="25">
        <v>317</v>
      </c>
      <c r="W16" s="25">
        <v>431</v>
      </c>
      <c r="X16" s="25">
        <v>437</v>
      </c>
      <c r="Y16" s="25">
        <v>341</v>
      </c>
      <c r="Z16" s="25">
        <v>544</v>
      </c>
      <c r="AA16" s="25">
        <v>721</v>
      </c>
      <c r="AB16" s="25">
        <v>297</v>
      </c>
      <c r="AC16" s="25">
        <v>2</v>
      </c>
      <c r="AD16" s="25">
        <v>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686</v>
      </c>
      <c r="J17" s="45">
        <v>1277</v>
      </c>
      <c r="K17" s="45">
        <v>1033</v>
      </c>
      <c r="L17" s="45">
        <v>49</v>
      </c>
      <c r="M17" s="45">
        <v>437</v>
      </c>
      <c r="N17" s="45">
        <v>545</v>
      </c>
      <c r="O17" s="45">
        <v>550</v>
      </c>
      <c r="P17" s="45">
        <v>462</v>
      </c>
      <c r="Q17" s="45">
        <v>395</v>
      </c>
      <c r="R17" s="45">
        <v>63</v>
      </c>
      <c r="S17" s="45">
        <v>224</v>
      </c>
      <c r="T17" s="45">
        <v>194</v>
      </c>
      <c r="U17" s="45">
        <v>282</v>
      </c>
      <c r="V17" s="45">
        <v>317</v>
      </c>
      <c r="W17" s="45">
        <v>431</v>
      </c>
      <c r="X17" s="45">
        <v>437</v>
      </c>
      <c r="Y17" s="45">
        <v>341</v>
      </c>
      <c r="Z17" s="45">
        <v>544</v>
      </c>
      <c r="AA17" s="45">
        <v>721</v>
      </c>
      <c r="AB17" s="45">
        <v>297</v>
      </c>
      <c r="AC17" s="45">
        <v>2</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2409</v>
      </c>
      <c r="J19" s="25">
        <v>3002</v>
      </c>
      <c r="K19" s="25">
        <v>1579</v>
      </c>
      <c r="L19" s="25">
        <v>0</v>
      </c>
      <c r="M19" s="25">
        <v>985</v>
      </c>
      <c r="N19" s="25">
        <v>484</v>
      </c>
      <c r="O19" s="25">
        <v>565</v>
      </c>
      <c r="P19" s="25">
        <v>508</v>
      </c>
      <c r="Q19" s="25">
        <v>425</v>
      </c>
      <c r="R19" s="25">
        <v>79</v>
      </c>
      <c r="S19" s="25">
        <v>307</v>
      </c>
      <c r="T19" s="25">
        <v>164</v>
      </c>
      <c r="U19" s="25">
        <v>289</v>
      </c>
      <c r="V19" s="25">
        <v>290</v>
      </c>
      <c r="W19" s="25">
        <v>414</v>
      </c>
      <c r="X19" s="25">
        <v>441</v>
      </c>
      <c r="Y19" s="25">
        <v>0</v>
      </c>
      <c r="Z19" s="25">
        <v>0</v>
      </c>
      <c r="AA19" s="25">
        <v>0</v>
      </c>
      <c r="AB19" s="25">
        <v>0</v>
      </c>
      <c r="AC19" s="25">
        <v>0</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2409</v>
      </c>
      <c r="J20" s="45">
        <v>3002</v>
      </c>
      <c r="K20" s="45">
        <v>1579</v>
      </c>
      <c r="L20" s="45">
        <v>0</v>
      </c>
      <c r="M20" s="45">
        <v>985</v>
      </c>
      <c r="N20" s="45">
        <v>484</v>
      </c>
      <c r="O20" s="45">
        <v>565</v>
      </c>
      <c r="P20" s="45">
        <v>508</v>
      </c>
      <c r="Q20" s="45">
        <v>425</v>
      </c>
      <c r="R20" s="45">
        <v>79</v>
      </c>
      <c r="S20" s="45">
        <v>307</v>
      </c>
      <c r="T20" s="45">
        <v>164</v>
      </c>
      <c r="U20" s="45">
        <v>289</v>
      </c>
      <c r="V20" s="45">
        <v>290</v>
      </c>
      <c r="W20" s="45">
        <v>414</v>
      </c>
      <c r="X20" s="45">
        <v>441</v>
      </c>
      <c r="Y20" s="45">
        <v>0</v>
      </c>
      <c r="Z20" s="45">
        <v>0</v>
      </c>
      <c r="AA20" s="45">
        <v>0</v>
      </c>
      <c r="AB20" s="45">
        <v>0</v>
      </c>
      <c r="AC20" s="45">
        <v>0</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4160</v>
      </c>
      <c r="J22" s="25">
        <v>3334</v>
      </c>
      <c r="K22" s="25">
        <v>3607</v>
      </c>
      <c r="L22" s="25">
        <v>3254</v>
      </c>
      <c r="M22" s="25">
        <v>2581</v>
      </c>
      <c r="N22" s="25">
        <v>2290</v>
      </c>
      <c r="O22" s="25">
        <v>2360</v>
      </c>
      <c r="P22" s="25">
        <v>2342</v>
      </c>
      <c r="Q22" s="25">
        <v>1948</v>
      </c>
      <c r="R22" s="25">
        <v>1383</v>
      </c>
      <c r="S22" s="25">
        <v>1227</v>
      </c>
      <c r="T22" s="25">
        <v>995</v>
      </c>
      <c r="U22" s="25">
        <v>895</v>
      </c>
      <c r="V22" s="25">
        <v>800</v>
      </c>
      <c r="W22" s="25">
        <v>895</v>
      </c>
      <c r="X22" s="25">
        <v>1012</v>
      </c>
      <c r="Y22" s="25">
        <v>0</v>
      </c>
      <c r="Z22" s="25">
        <v>0</v>
      </c>
      <c r="AA22" s="25">
        <v>0</v>
      </c>
      <c r="AB22" s="25">
        <v>0</v>
      </c>
      <c r="AC22" s="25">
        <v>0</v>
      </c>
      <c r="AD22" s="25">
        <v>0</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4160</v>
      </c>
      <c r="J23" s="45">
        <v>3334</v>
      </c>
      <c r="K23" s="45">
        <v>3607</v>
      </c>
      <c r="L23" s="45">
        <v>3254</v>
      </c>
      <c r="M23" s="45">
        <v>2581</v>
      </c>
      <c r="N23" s="45">
        <v>2290</v>
      </c>
      <c r="O23" s="45">
        <v>2360</v>
      </c>
      <c r="P23" s="45">
        <v>2342</v>
      </c>
      <c r="Q23" s="45">
        <v>1948</v>
      </c>
      <c r="R23" s="45">
        <v>1383</v>
      </c>
      <c r="S23" s="45">
        <v>1227</v>
      </c>
      <c r="T23" s="45">
        <v>995</v>
      </c>
      <c r="U23" s="45">
        <v>895</v>
      </c>
      <c r="V23" s="45">
        <v>800</v>
      </c>
      <c r="W23" s="45">
        <v>895</v>
      </c>
      <c r="X23" s="45">
        <v>1012</v>
      </c>
      <c r="Y23" s="45">
        <v>0</v>
      </c>
      <c r="Z23" s="45">
        <v>0</v>
      </c>
      <c r="AA23" s="45">
        <v>0</v>
      </c>
      <c r="AB23" s="45">
        <v>0</v>
      </c>
      <c r="AC23" s="45">
        <v>0</v>
      </c>
      <c r="AD23" s="45">
        <v>0</v>
      </c>
      <c r="AE23" s="45">
        <v>0</v>
      </c>
      <c r="AF23" s="107"/>
    </row>
    <row r="24" spans="1:44" s="4" customFormat="1" ht="15"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1547</v>
      </c>
      <c r="J25" s="25">
        <v>3828</v>
      </c>
      <c r="K25" s="25">
        <v>1295</v>
      </c>
      <c r="L25" s="25">
        <v>353</v>
      </c>
      <c r="M25" s="25">
        <v>1658</v>
      </c>
      <c r="N25" s="25">
        <v>775</v>
      </c>
      <c r="O25" s="25">
        <v>415</v>
      </c>
      <c r="P25" s="25">
        <v>526</v>
      </c>
      <c r="Q25" s="25">
        <v>819</v>
      </c>
      <c r="R25" s="25">
        <v>55</v>
      </c>
      <c r="S25" s="25">
        <v>463</v>
      </c>
      <c r="T25" s="25">
        <v>396</v>
      </c>
      <c r="U25" s="25">
        <v>389</v>
      </c>
      <c r="V25" s="25">
        <v>385</v>
      </c>
      <c r="W25" s="25">
        <v>319</v>
      </c>
      <c r="X25" s="25">
        <v>324</v>
      </c>
      <c r="Y25" s="25">
        <v>0</v>
      </c>
      <c r="Z25" s="25">
        <v>0</v>
      </c>
      <c r="AA25" s="25">
        <v>0</v>
      </c>
      <c r="AB25" s="25">
        <v>0</v>
      </c>
      <c r="AC25" s="25">
        <v>0</v>
      </c>
      <c r="AD25" s="25">
        <v>0</v>
      </c>
      <c r="AE25" s="25">
        <v>0</v>
      </c>
      <c r="AF25" s="107">
        <f>IFERROR(SUM(I25:AE25)/SUM(I26:AE26),0)</f>
        <v>0.99992618836728664</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1547</v>
      </c>
      <c r="J26" s="45">
        <v>3828</v>
      </c>
      <c r="K26" s="45">
        <v>1295</v>
      </c>
      <c r="L26" s="45">
        <v>353</v>
      </c>
      <c r="M26" s="45">
        <v>1658</v>
      </c>
      <c r="N26" s="45">
        <v>775</v>
      </c>
      <c r="O26" s="45">
        <v>415</v>
      </c>
      <c r="P26" s="45">
        <v>526</v>
      </c>
      <c r="Q26" s="45">
        <v>819</v>
      </c>
      <c r="R26" s="45">
        <v>55</v>
      </c>
      <c r="S26" s="45">
        <v>463</v>
      </c>
      <c r="T26" s="45">
        <v>396</v>
      </c>
      <c r="U26" s="45">
        <v>389</v>
      </c>
      <c r="V26" s="45">
        <v>386</v>
      </c>
      <c r="W26" s="45">
        <v>319</v>
      </c>
      <c r="X26" s="45">
        <v>324</v>
      </c>
      <c r="Y26" s="45">
        <v>0</v>
      </c>
      <c r="Z26" s="45">
        <v>0</v>
      </c>
      <c r="AA26" s="45">
        <v>0</v>
      </c>
      <c r="AB26" s="45">
        <v>0</v>
      </c>
      <c r="AC26" s="45">
        <v>0</v>
      </c>
      <c r="AD26" s="45">
        <v>0</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28.5"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271" priority="18" operator="greaterThan">
      <formula>95%</formula>
    </cfRule>
    <cfRule type="cellIs" dxfId="270" priority="19" operator="greaterThanOrEqual">
      <formula>90%</formula>
    </cfRule>
    <cfRule type="cellIs" dxfId="269" priority="20" operator="lessThan">
      <formula>89.99%</formula>
    </cfRule>
  </conditionalFormatting>
  <conditionalFormatting sqref="AF13">
    <cfRule type="cellIs" dxfId="268" priority="15" operator="greaterThan">
      <formula>95%</formula>
    </cfRule>
    <cfRule type="cellIs" dxfId="267" priority="16" operator="greaterThanOrEqual">
      <formula>90%</formula>
    </cfRule>
    <cfRule type="cellIs" dxfId="266" priority="17" operator="lessThan">
      <formula>89.99%</formula>
    </cfRule>
  </conditionalFormatting>
  <conditionalFormatting sqref="AF16">
    <cfRule type="cellIs" dxfId="265" priority="12" operator="greaterThan">
      <formula>95%</formula>
    </cfRule>
    <cfRule type="cellIs" dxfId="264" priority="13" operator="greaterThanOrEqual">
      <formula>90%</formula>
    </cfRule>
    <cfRule type="cellIs" dxfId="263" priority="14" operator="lessThan">
      <formula>89.99%</formula>
    </cfRule>
  </conditionalFormatting>
  <conditionalFormatting sqref="AF19">
    <cfRule type="cellIs" dxfId="262" priority="9" operator="greaterThan">
      <formula>95%</formula>
    </cfRule>
    <cfRule type="cellIs" dxfId="261" priority="10" operator="greaterThanOrEqual">
      <formula>90%</formula>
    </cfRule>
    <cfRule type="cellIs" dxfId="260" priority="11" operator="lessThan">
      <formula>89.99%</formula>
    </cfRule>
  </conditionalFormatting>
  <conditionalFormatting sqref="AF22">
    <cfRule type="cellIs" dxfId="259" priority="1" operator="greaterThanOrEqual">
      <formula>100%</formula>
    </cfRule>
    <cfRule type="cellIs" dxfId="258" priority="2" operator="lessThan">
      <formula>99.99%</formula>
    </cfRule>
  </conditionalFormatting>
  <conditionalFormatting sqref="AF25">
    <cfRule type="cellIs" dxfId="257" priority="3" operator="greaterThan">
      <formula>95%</formula>
    </cfRule>
    <cfRule type="cellIs" dxfId="256" priority="4" operator="greaterThanOrEqual">
      <formula>90%</formula>
    </cfRule>
    <cfRule type="cellIs" dxfId="255" priority="5" operator="lessThan">
      <formula>89.99%</formula>
    </cfRule>
  </conditionalFormatting>
  <conditionalFormatting sqref="I21:AE21">
    <cfRule type="colorScale" priority="52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AR48"/>
  <sheetViews>
    <sheetView showGridLines="0" topLeftCell="C4" zoomScale="55" zoomScaleNormal="55" workbookViewId="0">
      <selection activeCell="S11" sqref="S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12</v>
      </c>
      <c r="F2" s="99" t="s">
        <v>25</v>
      </c>
      <c r="G2" s="99"/>
      <c r="H2" s="22">
        <v>91251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390</v>
      </c>
      <c r="J10" s="25">
        <v>742</v>
      </c>
      <c r="K10" s="25">
        <v>780</v>
      </c>
      <c r="L10" s="25">
        <v>78</v>
      </c>
      <c r="M10" s="25">
        <v>401</v>
      </c>
      <c r="N10" s="25">
        <v>501</v>
      </c>
      <c r="O10" s="25">
        <v>471</v>
      </c>
      <c r="P10" s="25">
        <v>425</v>
      </c>
      <c r="Q10" s="25">
        <v>366</v>
      </c>
      <c r="R10" s="25">
        <v>35</v>
      </c>
      <c r="S10" s="25">
        <v>209</v>
      </c>
      <c r="T10" s="25">
        <v>172</v>
      </c>
      <c r="U10" s="25">
        <v>281</v>
      </c>
      <c r="V10" s="25">
        <v>312</v>
      </c>
      <c r="W10" s="25">
        <v>400</v>
      </c>
      <c r="X10" s="25">
        <v>422</v>
      </c>
      <c r="Y10" s="25">
        <v>354</v>
      </c>
      <c r="Z10" s="25">
        <v>520</v>
      </c>
      <c r="AA10" s="25">
        <v>666</v>
      </c>
      <c r="AB10" s="25">
        <v>265</v>
      </c>
      <c r="AC10" s="25">
        <v>0</v>
      </c>
      <c r="AD10" s="25">
        <v>2</v>
      </c>
      <c r="AE10" s="25">
        <v>0</v>
      </c>
      <c r="AF10" s="107">
        <f>IFERROR(SUM(I10:AE10)/SUM(I11:AE11),0)</f>
        <v>0.96233172780041987</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398</v>
      </c>
      <c r="J11" s="45">
        <v>759</v>
      </c>
      <c r="K11" s="45">
        <v>802</v>
      </c>
      <c r="L11" s="45">
        <v>82</v>
      </c>
      <c r="M11" s="45">
        <v>432</v>
      </c>
      <c r="N11" s="45">
        <v>520</v>
      </c>
      <c r="O11" s="45">
        <v>504</v>
      </c>
      <c r="P11" s="45">
        <v>455</v>
      </c>
      <c r="Q11" s="45">
        <v>379</v>
      </c>
      <c r="R11" s="45">
        <v>36</v>
      </c>
      <c r="S11" s="45">
        <v>223</v>
      </c>
      <c r="T11" s="45">
        <v>187</v>
      </c>
      <c r="U11" s="45">
        <v>299</v>
      </c>
      <c r="V11" s="45">
        <v>334</v>
      </c>
      <c r="W11" s="45">
        <v>414</v>
      </c>
      <c r="X11" s="45">
        <v>435</v>
      </c>
      <c r="Y11" s="45">
        <v>371</v>
      </c>
      <c r="Z11" s="45">
        <v>524</v>
      </c>
      <c r="AA11" s="45">
        <v>674</v>
      </c>
      <c r="AB11" s="45">
        <v>267</v>
      </c>
      <c r="AC11" s="45">
        <v>0</v>
      </c>
      <c r="AD11" s="45">
        <v>2</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387</v>
      </c>
      <c r="J13" s="25">
        <v>740</v>
      </c>
      <c r="K13" s="25">
        <v>780</v>
      </c>
      <c r="L13" s="25">
        <v>78</v>
      </c>
      <c r="M13" s="25">
        <v>401</v>
      </c>
      <c r="N13" s="25">
        <v>501</v>
      </c>
      <c r="O13" s="25">
        <v>471</v>
      </c>
      <c r="P13" s="25">
        <v>424</v>
      </c>
      <c r="Q13" s="25">
        <v>366</v>
      </c>
      <c r="R13" s="25">
        <v>34</v>
      </c>
      <c r="S13" s="25">
        <v>209</v>
      </c>
      <c r="T13" s="25">
        <v>172</v>
      </c>
      <c r="U13" s="25">
        <v>281</v>
      </c>
      <c r="V13" s="25">
        <v>312</v>
      </c>
      <c r="W13" s="25">
        <v>400</v>
      </c>
      <c r="X13" s="25">
        <v>422</v>
      </c>
      <c r="Y13" s="25">
        <v>354</v>
      </c>
      <c r="Z13" s="25">
        <v>520</v>
      </c>
      <c r="AA13" s="25">
        <v>666</v>
      </c>
      <c r="AB13" s="25">
        <v>265</v>
      </c>
      <c r="AC13" s="25">
        <v>0</v>
      </c>
      <c r="AD13" s="25">
        <v>0</v>
      </c>
      <c r="AE13" s="25">
        <v>0</v>
      </c>
      <c r="AF13" s="107">
        <f>IFERROR(SUM(I13:AE13)/SUM(I14:AE14),0)</f>
        <v>0.99884496919917864</v>
      </c>
    </row>
    <row r="14" spans="1:44" s="3" customFormat="1" ht="50.1" customHeight="1" thickTop="1" thickBot="1" x14ac:dyDescent="0.3">
      <c r="A14" s="118"/>
      <c r="B14" s="119"/>
      <c r="C14" s="114"/>
      <c r="D14" s="115"/>
      <c r="E14" s="114"/>
      <c r="F14" s="116"/>
      <c r="G14" s="117"/>
      <c r="H14" s="27" t="str">
        <f>'PANEL DE CONTROL DISTRITAL'!H13</f>
        <v>Número de trámites aplicados</v>
      </c>
      <c r="I14" s="45">
        <v>390</v>
      </c>
      <c r="J14" s="45">
        <v>742</v>
      </c>
      <c r="K14" s="45">
        <v>780</v>
      </c>
      <c r="L14" s="45">
        <v>78</v>
      </c>
      <c r="M14" s="45">
        <v>401</v>
      </c>
      <c r="N14" s="45">
        <v>501</v>
      </c>
      <c r="O14" s="45">
        <v>471</v>
      </c>
      <c r="P14" s="45">
        <v>425</v>
      </c>
      <c r="Q14" s="45">
        <v>366</v>
      </c>
      <c r="R14" s="45">
        <v>35</v>
      </c>
      <c r="S14" s="45">
        <v>209</v>
      </c>
      <c r="T14" s="45">
        <v>172</v>
      </c>
      <c r="U14" s="45">
        <v>281</v>
      </c>
      <c r="V14" s="45">
        <v>312</v>
      </c>
      <c r="W14" s="45">
        <v>400</v>
      </c>
      <c r="X14" s="45">
        <v>422</v>
      </c>
      <c r="Y14" s="45">
        <v>354</v>
      </c>
      <c r="Z14" s="45">
        <v>520</v>
      </c>
      <c r="AA14" s="45">
        <v>666</v>
      </c>
      <c r="AB14" s="45">
        <v>265</v>
      </c>
      <c r="AC14" s="45">
        <v>0</v>
      </c>
      <c r="AD14" s="45">
        <v>2</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390</v>
      </c>
      <c r="J16" s="25">
        <v>742</v>
      </c>
      <c r="K16" s="25">
        <v>780</v>
      </c>
      <c r="L16" s="25">
        <v>78</v>
      </c>
      <c r="M16" s="25">
        <v>401</v>
      </c>
      <c r="N16" s="25">
        <v>501</v>
      </c>
      <c r="O16" s="25">
        <v>471</v>
      </c>
      <c r="P16" s="25">
        <v>425</v>
      </c>
      <c r="Q16" s="25">
        <v>366</v>
      </c>
      <c r="R16" s="25">
        <v>35</v>
      </c>
      <c r="S16" s="25">
        <v>208</v>
      </c>
      <c r="T16" s="25">
        <v>172</v>
      </c>
      <c r="U16" s="25">
        <v>281</v>
      </c>
      <c r="V16" s="25">
        <v>312</v>
      </c>
      <c r="W16" s="25">
        <v>400</v>
      </c>
      <c r="X16" s="25">
        <v>422</v>
      </c>
      <c r="Y16" s="25">
        <v>354</v>
      </c>
      <c r="Z16" s="25">
        <v>520</v>
      </c>
      <c r="AA16" s="25">
        <v>666</v>
      </c>
      <c r="AB16" s="25">
        <v>265</v>
      </c>
      <c r="AC16" s="25">
        <v>0</v>
      </c>
      <c r="AD16" s="25">
        <v>2</v>
      </c>
      <c r="AE16" s="25">
        <v>0</v>
      </c>
      <c r="AF16" s="107">
        <f>IFERROR(SUM(I16:AE16)/SUM(I17:AE17),0)</f>
        <v>0.99987166324435317</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390</v>
      </c>
      <c r="J17" s="45">
        <v>742</v>
      </c>
      <c r="K17" s="45">
        <v>780</v>
      </c>
      <c r="L17" s="45">
        <v>78</v>
      </c>
      <c r="M17" s="45">
        <v>401</v>
      </c>
      <c r="N17" s="45">
        <v>501</v>
      </c>
      <c r="O17" s="45">
        <v>471</v>
      </c>
      <c r="P17" s="45">
        <v>425</v>
      </c>
      <c r="Q17" s="45">
        <v>366</v>
      </c>
      <c r="R17" s="45">
        <v>35</v>
      </c>
      <c r="S17" s="45">
        <v>209</v>
      </c>
      <c r="T17" s="45">
        <v>172</v>
      </c>
      <c r="U17" s="45">
        <v>281</v>
      </c>
      <c r="V17" s="45">
        <v>312</v>
      </c>
      <c r="W17" s="45">
        <v>400</v>
      </c>
      <c r="X17" s="45">
        <v>422</v>
      </c>
      <c r="Y17" s="45">
        <v>354</v>
      </c>
      <c r="Z17" s="45">
        <v>520</v>
      </c>
      <c r="AA17" s="45">
        <v>666</v>
      </c>
      <c r="AB17" s="45">
        <v>265</v>
      </c>
      <c r="AC17" s="45">
        <v>0</v>
      </c>
      <c r="AD17" s="45">
        <v>2</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1756</v>
      </c>
      <c r="J19" s="25">
        <v>2472</v>
      </c>
      <c r="K19" s="25">
        <v>941</v>
      </c>
      <c r="L19" s="25">
        <v>264</v>
      </c>
      <c r="M19" s="25">
        <v>613</v>
      </c>
      <c r="N19" s="25">
        <v>475</v>
      </c>
      <c r="O19" s="25">
        <v>503</v>
      </c>
      <c r="P19" s="25">
        <v>402</v>
      </c>
      <c r="Q19" s="25">
        <v>360</v>
      </c>
      <c r="R19" s="25">
        <v>83</v>
      </c>
      <c r="S19" s="25">
        <v>285</v>
      </c>
      <c r="T19" s="25">
        <v>134</v>
      </c>
      <c r="U19" s="25">
        <v>297</v>
      </c>
      <c r="V19" s="25">
        <v>270</v>
      </c>
      <c r="W19" s="25">
        <v>357</v>
      </c>
      <c r="X19" s="25">
        <v>451</v>
      </c>
      <c r="Y19" s="25">
        <v>332</v>
      </c>
      <c r="Z19" s="25">
        <v>514</v>
      </c>
      <c r="AA19" s="25">
        <v>652</v>
      </c>
      <c r="AB19" s="25">
        <v>0</v>
      </c>
      <c r="AC19" s="25">
        <v>465</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1756</v>
      </c>
      <c r="J20" s="45">
        <v>2472</v>
      </c>
      <c r="K20" s="45">
        <v>941</v>
      </c>
      <c r="L20" s="45">
        <v>264</v>
      </c>
      <c r="M20" s="45">
        <v>613</v>
      </c>
      <c r="N20" s="45">
        <v>475</v>
      </c>
      <c r="O20" s="45">
        <v>503</v>
      </c>
      <c r="P20" s="45">
        <v>402</v>
      </c>
      <c r="Q20" s="45">
        <v>360</v>
      </c>
      <c r="R20" s="45">
        <v>83</v>
      </c>
      <c r="S20" s="45">
        <v>285</v>
      </c>
      <c r="T20" s="45">
        <v>134</v>
      </c>
      <c r="U20" s="45">
        <v>297</v>
      </c>
      <c r="V20" s="45">
        <v>270</v>
      </c>
      <c r="W20" s="45">
        <v>357</v>
      </c>
      <c r="X20" s="45">
        <v>451</v>
      </c>
      <c r="Y20" s="45">
        <v>332</v>
      </c>
      <c r="Z20" s="45">
        <v>514</v>
      </c>
      <c r="AA20" s="45">
        <v>652</v>
      </c>
      <c r="AB20" s="45">
        <v>0</v>
      </c>
      <c r="AC20" s="45">
        <v>465</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3551</v>
      </c>
      <c r="J22" s="25">
        <v>3646</v>
      </c>
      <c r="K22" s="25">
        <v>3169</v>
      </c>
      <c r="L22" s="25">
        <v>2899</v>
      </c>
      <c r="M22" s="25">
        <v>2197</v>
      </c>
      <c r="N22" s="25">
        <v>1788</v>
      </c>
      <c r="O22" s="25">
        <v>1461</v>
      </c>
      <c r="P22" s="25">
        <v>1177</v>
      </c>
      <c r="Q22" s="25">
        <v>506</v>
      </c>
      <c r="R22" s="25">
        <v>538</v>
      </c>
      <c r="S22" s="25">
        <v>481</v>
      </c>
      <c r="T22" s="25">
        <v>387</v>
      </c>
      <c r="U22" s="25">
        <v>446</v>
      </c>
      <c r="V22" s="25">
        <v>431</v>
      </c>
      <c r="W22" s="25">
        <v>491</v>
      </c>
      <c r="X22" s="25">
        <v>526</v>
      </c>
      <c r="Y22" s="25">
        <v>585</v>
      </c>
      <c r="Z22" s="25">
        <v>706</v>
      </c>
      <c r="AA22" s="25">
        <v>818</v>
      </c>
      <c r="AB22" s="25">
        <v>725</v>
      </c>
      <c r="AC22" s="25">
        <v>633</v>
      </c>
      <c r="AD22" s="25">
        <v>418</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3551</v>
      </c>
      <c r="J23" s="45">
        <v>3646</v>
      </c>
      <c r="K23" s="45">
        <v>3169</v>
      </c>
      <c r="L23" s="45">
        <v>2899</v>
      </c>
      <c r="M23" s="45">
        <v>2197</v>
      </c>
      <c r="N23" s="45">
        <v>1788</v>
      </c>
      <c r="O23" s="45">
        <v>1461</v>
      </c>
      <c r="P23" s="45">
        <v>1177</v>
      </c>
      <c r="Q23" s="45">
        <v>506</v>
      </c>
      <c r="R23" s="45">
        <v>538</v>
      </c>
      <c r="S23" s="45">
        <v>481</v>
      </c>
      <c r="T23" s="45">
        <v>387</v>
      </c>
      <c r="U23" s="45">
        <v>446</v>
      </c>
      <c r="V23" s="45">
        <v>431</v>
      </c>
      <c r="W23" s="45">
        <v>491</v>
      </c>
      <c r="X23" s="45">
        <v>526</v>
      </c>
      <c r="Y23" s="45">
        <v>585</v>
      </c>
      <c r="Z23" s="45">
        <v>706</v>
      </c>
      <c r="AA23" s="45">
        <v>818</v>
      </c>
      <c r="AB23" s="45">
        <v>725</v>
      </c>
      <c r="AC23" s="45">
        <v>633</v>
      </c>
      <c r="AD23" s="45">
        <v>418</v>
      </c>
      <c r="AE23" s="45">
        <v>0</v>
      </c>
      <c r="AF23" s="107"/>
    </row>
    <row r="24" spans="1:44" s="4" customFormat="1" ht="8.2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1278</v>
      </c>
      <c r="J25" s="25">
        <v>2377</v>
      </c>
      <c r="K25" s="25">
        <v>1405</v>
      </c>
      <c r="L25" s="25">
        <v>534</v>
      </c>
      <c r="M25" s="25">
        <v>1315</v>
      </c>
      <c r="N25" s="25">
        <v>884</v>
      </c>
      <c r="O25" s="25">
        <v>738</v>
      </c>
      <c r="P25" s="25">
        <v>686</v>
      </c>
      <c r="Q25" s="25">
        <v>613</v>
      </c>
      <c r="R25" s="25">
        <v>51</v>
      </c>
      <c r="S25" s="25">
        <v>342</v>
      </c>
      <c r="T25" s="25">
        <v>228</v>
      </c>
      <c r="U25" s="25">
        <v>238</v>
      </c>
      <c r="V25" s="25">
        <v>285</v>
      </c>
      <c r="W25" s="25">
        <v>297</v>
      </c>
      <c r="X25" s="25">
        <v>416</v>
      </c>
      <c r="Y25" s="25">
        <v>273</v>
      </c>
      <c r="Z25" s="25">
        <v>393</v>
      </c>
      <c r="AA25" s="25">
        <v>540</v>
      </c>
      <c r="AB25" s="25">
        <v>93</v>
      </c>
      <c r="AC25" s="25">
        <v>557</v>
      </c>
      <c r="AD25" s="25">
        <v>0</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1278</v>
      </c>
      <c r="J26" s="45">
        <v>2377</v>
      </c>
      <c r="K26" s="45">
        <v>1405</v>
      </c>
      <c r="L26" s="45">
        <v>534</v>
      </c>
      <c r="M26" s="45">
        <v>1315</v>
      </c>
      <c r="N26" s="45">
        <v>884</v>
      </c>
      <c r="O26" s="45">
        <v>738</v>
      </c>
      <c r="P26" s="45">
        <v>686</v>
      </c>
      <c r="Q26" s="45">
        <v>613</v>
      </c>
      <c r="R26" s="45">
        <v>51</v>
      </c>
      <c r="S26" s="45">
        <v>342</v>
      </c>
      <c r="T26" s="45">
        <v>228</v>
      </c>
      <c r="U26" s="45">
        <v>238</v>
      </c>
      <c r="V26" s="45">
        <v>285</v>
      </c>
      <c r="W26" s="45">
        <v>297</v>
      </c>
      <c r="X26" s="45">
        <v>416</v>
      </c>
      <c r="Y26" s="45">
        <v>273</v>
      </c>
      <c r="Z26" s="45">
        <v>393</v>
      </c>
      <c r="AA26" s="45">
        <v>540</v>
      </c>
      <c r="AB26" s="45">
        <v>93</v>
      </c>
      <c r="AC26" s="45">
        <v>557</v>
      </c>
      <c r="AD26" s="45">
        <v>0</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254" priority="18" operator="greaterThan">
      <formula>95%</formula>
    </cfRule>
    <cfRule type="cellIs" dxfId="253" priority="19" operator="greaterThanOrEqual">
      <formula>90%</formula>
    </cfRule>
    <cfRule type="cellIs" dxfId="252" priority="20" operator="lessThan">
      <formula>89.99%</formula>
    </cfRule>
  </conditionalFormatting>
  <conditionalFormatting sqref="AF13">
    <cfRule type="cellIs" dxfId="251" priority="15" operator="greaterThan">
      <formula>95%</formula>
    </cfRule>
    <cfRule type="cellIs" dxfId="250" priority="16" operator="greaterThanOrEqual">
      <formula>90%</formula>
    </cfRule>
    <cfRule type="cellIs" dxfId="249" priority="17" operator="lessThan">
      <formula>89.99%</formula>
    </cfRule>
  </conditionalFormatting>
  <conditionalFormatting sqref="AF16">
    <cfRule type="cellIs" dxfId="248" priority="12" operator="greaterThan">
      <formula>95%</formula>
    </cfRule>
    <cfRule type="cellIs" dxfId="247" priority="13" operator="greaterThanOrEqual">
      <formula>90%</formula>
    </cfRule>
    <cfRule type="cellIs" dxfId="246" priority="14" operator="lessThan">
      <formula>89.99%</formula>
    </cfRule>
  </conditionalFormatting>
  <conditionalFormatting sqref="AF19">
    <cfRule type="cellIs" dxfId="245" priority="9" operator="greaterThan">
      <formula>95%</formula>
    </cfRule>
    <cfRule type="cellIs" dxfId="244" priority="10" operator="greaterThanOrEqual">
      <formula>90%</formula>
    </cfRule>
    <cfRule type="cellIs" dxfId="243" priority="11" operator="lessThan">
      <formula>89.99%</formula>
    </cfRule>
  </conditionalFormatting>
  <conditionalFormatting sqref="AF22">
    <cfRule type="cellIs" dxfId="242" priority="1" operator="greaterThanOrEqual">
      <formula>100%</formula>
    </cfRule>
    <cfRule type="cellIs" dxfId="241" priority="2" operator="lessThan">
      <formula>99.99%</formula>
    </cfRule>
  </conditionalFormatting>
  <conditionalFormatting sqref="AF25">
    <cfRule type="cellIs" dxfId="240" priority="3" operator="greaterThan">
      <formula>95%</formula>
    </cfRule>
    <cfRule type="cellIs" dxfId="239" priority="4" operator="greaterThanOrEqual">
      <formula>90%</formula>
    </cfRule>
    <cfRule type="cellIs" dxfId="238" priority="5" operator="lessThan">
      <formula>89.99%</formula>
    </cfRule>
  </conditionalFormatting>
  <conditionalFormatting sqref="I21:AE21">
    <cfRule type="colorScale" priority="52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530A5126-B84A-42CC-ABDE-F846DE22C3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F761-379D-40E6-B349-61CE190A463E}">
  <sheetPr>
    <tabColor rgb="FF002060"/>
  </sheetPr>
  <dimension ref="A1:AR48"/>
  <sheetViews>
    <sheetView showGridLines="0" topLeftCell="D2" zoomScale="55" zoomScaleNormal="55" workbookViewId="0">
      <selection activeCell="K11" sqref="K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12</v>
      </c>
      <c r="F2" s="99" t="s">
        <v>25</v>
      </c>
      <c r="G2" s="99"/>
      <c r="H2" s="22">
        <v>91252</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465</v>
      </c>
      <c r="J10" s="25">
        <v>441</v>
      </c>
      <c r="K10" s="25">
        <v>435</v>
      </c>
      <c r="L10" s="25">
        <v>62</v>
      </c>
      <c r="M10" s="25">
        <v>351</v>
      </c>
      <c r="N10" s="25">
        <v>343</v>
      </c>
      <c r="O10" s="25">
        <v>421</v>
      </c>
      <c r="P10" s="25">
        <v>368</v>
      </c>
      <c r="Q10" s="25">
        <v>295</v>
      </c>
      <c r="R10" s="25">
        <v>40</v>
      </c>
      <c r="S10" s="25">
        <v>162</v>
      </c>
      <c r="T10" s="25">
        <v>137</v>
      </c>
      <c r="U10" s="25">
        <v>209</v>
      </c>
      <c r="V10" s="25">
        <v>232</v>
      </c>
      <c r="W10" s="25">
        <v>341</v>
      </c>
      <c r="X10" s="25">
        <v>308</v>
      </c>
      <c r="Y10" s="25">
        <v>358</v>
      </c>
      <c r="Z10" s="25">
        <v>485</v>
      </c>
      <c r="AA10" s="25">
        <v>637</v>
      </c>
      <c r="AB10" s="25">
        <v>253</v>
      </c>
      <c r="AC10" s="25">
        <v>0</v>
      </c>
      <c r="AD10" s="25">
        <v>0</v>
      </c>
      <c r="AE10" s="25">
        <v>0</v>
      </c>
      <c r="AF10" s="107">
        <f>IFERROR(SUM(I10:AE10)/SUM(I11:AE11),0)</f>
        <v>0.98264910921766069</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468</v>
      </c>
      <c r="J11" s="45">
        <v>445</v>
      </c>
      <c r="K11" s="45">
        <v>445</v>
      </c>
      <c r="L11" s="45">
        <v>63</v>
      </c>
      <c r="M11" s="45">
        <v>355</v>
      </c>
      <c r="N11" s="45">
        <v>343</v>
      </c>
      <c r="O11" s="45">
        <v>422</v>
      </c>
      <c r="P11" s="45">
        <v>369</v>
      </c>
      <c r="Q11" s="45">
        <v>295</v>
      </c>
      <c r="R11" s="45">
        <v>40</v>
      </c>
      <c r="S11" s="45">
        <v>162</v>
      </c>
      <c r="T11" s="45">
        <v>137</v>
      </c>
      <c r="U11" s="45">
        <v>219</v>
      </c>
      <c r="V11" s="45">
        <v>241</v>
      </c>
      <c r="W11" s="45">
        <v>345</v>
      </c>
      <c r="X11" s="45">
        <v>322</v>
      </c>
      <c r="Y11" s="45">
        <v>372</v>
      </c>
      <c r="Z11" s="45">
        <v>500</v>
      </c>
      <c r="AA11" s="45">
        <v>655</v>
      </c>
      <c r="AB11" s="45">
        <v>257</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460</v>
      </c>
      <c r="J13" s="25">
        <v>440</v>
      </c>
      <c r="K13" s="25">
        <v>435</v>
      </c>
      <c r="L13" s="25">
        <v>62</v>
      </c>
      <c r="M13" s="25">
        <v>351</v>
      </c>
      <c r="N13" s="25">
        <v>343</v>
      </c>
      <c r="O13" s="25">
        <v>419</v>
      </c>
      <c r="P13" s="25">
        <v>368</v>
      </c>
      <c r="Q13" s="25">
        <v>295</v>
      </c>
      <c r="R13" s="25">
        <v>40</v>
      </c>
      <c r="S13" s="25">
        <v>162</v>
      </c>
      <c r="T13" s="25">
        <v>137</v>
      </c>
      <c r="U13" s="25">
        <v>209</v>
      </c>
      <c r="V13" s="25">
        <v>232</v>
      </c>
      <c r="W13" s="25">
        <v>341</v>
      </c>
      <c r="X13" s="25">
        <v>308</v>
      </c>
      <c r="Y13" s="25">
        <v>358</v>
      </c>
      <c r="Z13" s="25">
        <v>485</v>
      </c>
      <c r="AA13" s="25">
        <v>635</v>
      </c>
      <c r="AB13" s="25">
        <v>253</v>
      </c>
      <c r="AC13" s="25">
        <v>0</v>
      </c>
      <c r="AD13" s="25">
        <v>0</v>
      </c>
      <c r="AE13" s="25">
        <v>0</v>
      </c>
      <c r="AF13" s="107">
        <f>IFERROR(SUM(I13:AE13)/SUM(I14:AE14),0)</f>
        <v>0.99842345893110518</v>
      </c>
    </row>
    <row r="14" spans="1:44" s="3" customFormat="1" ht="50.1" customHeight="1" thickTop="1" thickBot="1" x14ac:dyDescent="0.3">
      <c r="A14" s="118"/>
      <c r="B14" s="119"/>
      <c r="C14" s="114"/>
      <c r="D14" s="115"/>
      <c r="E14" s="114"/>
      <c r="F14" s="116"/>
      <c r="G14" s="117"/>
      <c r="H14" s="27" t="str">
        <f>'PANEL DE CONTROL DISTRITAL'!H13</f>
        <v>Número de trámites aplicados</v>
      </c>
      <c r="I14" s="45">
        <v>465</v>
      </c>
      <c r="J14" s="45">
        <v>441</v>
      </c>
      <c r="K14" s="45">
        <v>435</v>
      </c>
      <c r="L14" s="45">
        <v>62</v>
      </c>
      <c r="M14" s="45">
        <v>351</v>
      </c>
      <c r="N14" s="45">
        <v>343</v>
      </c>
      <c r="O14" s="45">
        <v>421</v>
      </c>
      <c r="P14" s="45">
        <v>368</v>
      </c>
      <c r="Q14" s="45">
        <v>295</v>
      </c>
      <c r="R14" s="45">
        <v>40</v>
      </c>
      <c r="S14" s="45">
        <v>162</v>
      </c>
      <c r="T14" s="45">
        <v>137</v>
      </c>
      <c r="U14" s="45">
        <v>209</v>
      </c>
      <c r="V14" s="45">
        <v>232</v>
      </c>
      <c r="W14" s="45">
        <v>341</v>
      </c>
      <c r="X14" s="45">
        <v>308</v>
      </c>
      <c r="Y14" s="45">
        <v>358</v>
      </c>
      <c r="Z14" s="45">
        <v>485</v>
      </c>
      <c r="AA14" s="45">
        <v>637</v>
      </c>
      <c r="AB14" s="45">
        <v>253</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463</v>
      </c>
      <c r="J16" s="25">
        <v>439</v>
      </c>
      <c r="K16" s="25">
        <v>435</v>
      </c>
      <c r="L16" s="25">
        <v>62</v>
      </c>
      <c r="M16" s="25">
        <v>351</v>
      </c>
      <c r="N16" s="25">
        <v>343</v>
      </c>
      <c r="O16" s="25">
        <v>419</v>
      </c>
      <c r="P16" s="25">
        <v>368</v>
      </c>
      <c r="Q16" s="25">
        <v>295</v>
      </c>
      <c r="R16" s="25">
        <v>40</v>
      </c>
      <c r="S16" s="25">
        <v>162</v>
      </c>
      <c r="T16" s="25">
        <v>137</v>
      </c>
      <c r="U16" s="25">
        <v>209</v>
      </c>
      <c r="V16" s="25">
        <v>232</v>
      </c>
      <c r="W16" s="25">
        <v>341</v>
      </c>
      <c r="X16" s="25">
        <v>308</v>
      </c>
      <c r="Y16" s="25">
        <v>358</v>
      </c>
      <c r="Z16" s="25">
        <v>485</v>
      </c>
      <c r="AA16" s="25">
        <v>635</v>
      </c>
      <c r="AB16" s="25">
        <v>253</v>
      </c>
      <c r="AC16" s="25">
        <v>0</v>
      </c>
      <c r="AD16" s="25">
        <v>0</v>
      </c>
      <c r="AE16" s="25">
        <v>0</v>
      </c>
      <c r="AF16" s="107">
        <f>IFERROR(SUM(I16:AE16)/SUM(I17:AE17),0)</f>
        <v>0.99873876714488408</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465</v>
      </c>
      <c r="J17" s="45">
        <v>441</v>
      </c>
      <c r="K17" s="45">
        <v>435</v>
      </c>
      <c r="L17" s="45">
        <v>62</v>
      </c>
      <c r="M17" s="45">
        <v>351</v>
      </c>
      <c r="N17" s="45">
        <v>343</v>
      </c>
      <c r="O17" s="45">
        <v>421</v>
      </c>
      <c r="P17" s="45">
        <v>368</v>
      </c>
      <c r="Q17" s="45">
        <v>295</v>
      </c>
      <c r="R17" s="45">
        <v>40</v>
      </c>
      <c r="S17" s="45">
        <v>162</v>
      </c>
      <c r="T17" s="45">
        <v>137</v>
      </c>
      <c r="U17" s="45">
        <v>209</v>
      </c>
      <c r="V17" s="45">
        <v>232</v>
      </c>
      <c r="W17" s="45">
        <v>341</v>
      </c>
      <c r="X17" s="45">
        <v>308</v>
      </c>
      <c r="Y17" s="45">
        <v>358</v>
      </c>
      <c r="Z17" s="45">
        <v>485</v>
      </c>
      <c r="AA17" s="45">
        <v>637</v>
      </c>
      <c r="AB17" s="45">
        <v>253</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1518</v>
      </c>
      <c r="J19" s="25">
        <v>2113</v>
      </c>
      <c r="K19" s="25">
        <v>436</v>
      </c>
      <c r="L19" s="25">
        <v>228</v>
      </c>
      <c r="M19" s="25">
        <v>473</v>
      </c>
      <c r="N19" s="25">
        <v>359</v>
      </c>
      <c r="O19" s="25">
        <v>363</v>
      </c>
      <c r="P19" s="25">
        <v>400</v>
      </c>
      <c r="Q19" s="25">
        <v>300</v>
      </c>
      <c r="R19" s="25">
        <v>72</v>
      </c>
      <c r="S19" s="25">
        <v>214</v>
      </c>
      <c r="T19" s="25">
        <v>121</v>
      </c>
      <c r="U19" s="25">
        <v>222</v>
      </c>
      <c r="V19" s="25">
        <v>232</v>
      </c>
      <c r="W19" s="25">
        <v>291</v>
      </c>
      <c r="X19" s="25">
        <v>308</v>
      </c>
      <c r="Y19" s="25">
        <v>299</v>
      </c>
      <c r="Z19" s="25">
        <v>485</v>
      </c>
      <c r="AA19" s="25">
        <v>536</v>
      </c>
      <c r="AB19" s="25">
        <v>120</v>
      </c>
      <c r="AC19" s="25">
        <v>0</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1518</v>
      </c>
      <c r="J20" s="45">
        <v>2113</v>
      </c>
      <c r="K20" s="45">
        <v>436</v>
      </c>
      <c r="L20" s="45">
        <v>228</v>
      </c>
      <c r="M20" s="45">
        <v>473</v>
      </c>
      <c r="N20" s="45">
        <v>359</v>
      </c>
      <c r="O20" s="45">
        <v>363</v>
      </c>
      <c r="P20" s="45">
        <v>400</v>
      </c>
      <c r="Q20" s="45">
        <v>300</v>
      </c>
      <c r="R20" s="45">
        <v>72</v>
      </c>
      <c r="S20" s="45">
        <v>214</v>
      </c>
      <c r="T20" s="45">
        <v>121</v>
      </c>
      <c r="U20" s="45">
        <v>222</v>
      </c>
      <c r="V20" s="45">
        <v>232</v>
      </c>
      <c r="W20" s="45">
        <v>291</v>
      </c>
      <c r="X20" s="45">
        <v>308</v>
      </c>
      <c r="Y20" s="45">
        <v>299</v>
      </c>
      <c r="Z20" s="45">
        <v>485</v>
      </c>
      <c r="AA20" s="45">
        <v>536</v>
      </c>
      <c r="AB20" s="45">
        <v>120</v>
      </c>
      <c r="AC20" s="45">
        <v>0</v>
      </c>
      <c r="AD20" s="45">
        <v>0</v>
      </c>
      <c r="AE20" s="45">
        <v>0</v>
      </c>
      <c r="AF20" s="107"/>
    </row>
    <row r="21" spans="1:44"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3491</v>
      </c>
      <c r="J22" s="25">
        <v>3485</v>
      </c>
      <c r="K22" s="25">
        <v>2950</v>
      </c>
      <c r="L22" s="25">
        <v>2800</v>
      </c>
      <c r="M22" s="25">
        <v>2475</v>
      </c>
      <c r="N22" s="25">
        <v>1663</v>
      </c>
      <c r="O22" s="25">
        <v>1102</v>
      </c>
      <c r="P22" s="25">
        <v>960</v>
      </c>
      <c r="Q22" s="25">
        <v>697</v>
      </c>
      <c r="R22" s="25">
        <v>332</v>
      </c>
      <c r="S22" s="25">
        <v>265</v>
      </c>
      <c r="T22" s="25">
        <v>253</v>
      </c>
      <c r="U22" s="25">
        <v>247</v>
      </c>
      <c r="V22" s="25">
        <v>264</v>
      </c>
      <c r="W22" s="25">
        <v>277</v>
      </c>
      <c r="X22" s="25">
        <v>277</v>
      </c>
      <c r="Y22" s="25">
        <v>347</v>
      </c>
      <c r="Z22" s="25">
        <v>453</v>
      </c>
      <c r="AA22" s="25">
        <v>537</v>
      </c>
      <c r="AB22" s="25">
        <v>545</v>
      </c>
      <c r="AC22" s="25">
        <v>561</v>
      </c>
      <c r="AD22" s="25">
        <v>360</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3491</v>
      </c>
      <c r="J23" s="45">
        <v>3485</v>
      </c>
      <c r="K23" s="45">
        <v>2950</v>
      </c>
      <c r="L23" s="45">
        <v>2800</v>
      </c>
      <c r="M23" s="45">
        <v>2475</v>
      </c>
      <c r="N23" s="45">
        <v>1663</v>
      </c>
      <c r="O23" s="45">
        <v>1102</v>
      </c>
      <c r="P23" s="45">
        <v>960</v>
      </c>
      <c r="Q23" s="45">
        <v>697</v>
      </c>
      <c r="R23" s="45">
        <v>332</v>
      </c>
      <c r="S23" s="45">
        <v>265</v>
      </c>
      <c r="T23" s="45">
        <v>253</v>
      </c>
      <c r="U23" s="45">
        <v>247</v>
      </c>
      <c r="V23" s="45">
        <v>264</v>
      </c>
      <c r="W23" s="45">
        <v>277</v>
      </c>
      <c r="X23" s="45">
        <v>277</v>
      </c>
      <c r="Y23" s="45">
        <v>347</v>
      </c>
      <c r="Z23" s="45">
        <v>453</v>
      </c>
      <c r="AA23" s="45">
        <v>537</v>
      </c>
      <c r="AB23" s="45">
        <v>545</v>
      </c>
      <c r="AC23" s="45">
        <v>561</v>
      </c>
      <c r="AD23" s="45">
        <v>360</v>
      </c>
      <c r="AE23" s="45">
        <v>0</v>
      </c>
      <c r="AF23" s="107"/>
    </row>
    <row r="24" spans="1:44" s="4" customFormat="1" ht="7.5" customHeight="1" thickTop="1" thickBot="1" x14ac:dyDescent="0.3">
      <c r="A24" s="138"/>
      <c r="B24" s="139"/>
      <c r="C24" s="139"/>
      <c r="D24" s="139"/>
      <c r="E24" s="139"/>
      <c r="F24" s="139"/>
      <c r="G24" s="139"/>
      <c r="H24" s="139"/>
      <c r="I24" s="139"/>
      <c r="J24" s="139"/>
      <c r="K24" s="139"/>
      <c r="L24" s="139"/>
      <c r="M24" s="139"/>
      <c r="N24" s="139"/>
      <c r="O24" s="139"/>
      <c r="P24" s="139"/>
      <c r="Q24" s="139"/>
      <c r="R24" s="139"/>
      <c r="S24" s="139"/>
      <c r="T24" s="139"/>
      <c r="U24" s="139"/>
      <c r="V24" s="139"/>
      <c r="W24" s="139"/>
      <c r="X24" s="139"/>
      <c r="Y24" s="139"/>
      <c r="Z24" s="139"/>
      <c r="AA24" s="139"/>
      <c r="AB24" s="139"/>
      <c r="AC24" s="139"/>
      <c r="AD24" s="139"/>
      <c r="AE24" s="139"/>
      <c r="AF24" s="140"/>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755</v>
      </c>
      <c r="J25" s="25">
        <v>2119</v>
      </c>
      <c r="K25" s="25">
        <v>959</v>
      </c>
      <c r="L25" s="25">
        <v>378</v>
      </c>
      <c r="M25" s="25">
        <v>798</v>
      </c>
      <c r="N25" s="25">
        <v>1171</v>
      </c>
      <c r="O25" s="25">
        <v>855</v>
      </c>
      <c r="P25" s="25">
        <v>542</v>
      </c>
      <c r="Q25" s="25">
        <v>563</v>
      </c>
      <c r="R25" s="25">
        <v>77</v>
      </c>
      <c r="S25" s="25">
        <v>281</v>
      </c>
      <c r="T25" s="25">
        <v>133</v>
      </c>
      <c r="U25" s="25">
        <v>228</v>
      </c>
      <c r="V25" s="25">
        <v>215</v>
      </c>
      <c r="W25" s="25">
        <v>278</v>
      </c>
      <c r="X25" s="25">
        <v>308</v>
      </c>
      <c r="Y25" s="25">
        <v>229</v>
      </c>
      <c r="Z25" s="25">
        <v>379</v>
      </c>
      <c r="AA25" s="25">
        <v>452</v>
      </c>
      <c r="AB25" s="25">
        <v>112</v>
      </c>
      <c r="AC25" s="25">
        <v>408</v>
      </c>
      <c r="AD25" s="25">
        <v>454</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755</v>
      </c>
      <c r="J26" s="45">
        <v>2119</v>
      </c>
      <c r="K26" s="45">
        <v>959</v>
      </c>
      <c r="L26" s="45">
        <v>378</v>
      </c>
      <c r="M26" s="45">
        <v>798</v>
      </c>
      <c r="N26" s="45">
        <v>1171</v>
      </c>
      <c r="O26" s="45">
        <v>855</v>
      </c>
      <c r="P26" s="45">
        <v>542</v>
      </c>
      <c r="Q26" s="45">
        <v>563</v>
      </c>
      <c r="R26" s="45">
        <v>77</v>
      </c>
      <c r="S26" s="45">
        <v>281</v>
      </c>
      <c r="T26" s="45">
        <v>133</v>
      </c>
      <c r="U26" s="45">
        <v>228</v>
      </c>
      <c r="V26" s="45">
        <v>215</v>
      </c>
      <c r="W26" s="45">
        <v>278</v>
      </c>
      <c r="X26" s="45">
        <v>308</v>
      </c>
      <c r="Y26" s="45">
        <v>229</v>
      </c>
      <c r="Z26" s="45">
        <v>379</v>
      </c>
      <c r="AA26" s="45">
        <v>452</v>
      </c>
      <c r="AB26" s="45">
        <v>112</v>
      </c>
      <c r="AC26" s="45">
        <v>408</v>
      </c>
      <c r="AD26" s="45">
        <v>454</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237" priority="24" operator="greaterThan">
      <formula>95%</formula>
    </cfRule>
    <cfRule type="cellIs" dxfId="236" priority="25" operator="greaterThanOrEqual">
      <formula>90%</formula>
    </cfRule>
    <cfRule type="cellIs" dxfId="235" priority="26" operator="lessThan">
      <formula>89.99%</formula>
    </cfRule>
  </conditionalFormatting>
  <conditionalFormatting sqref="AF13">
    <cfRule type="cellIs" dxfId="234" priority="15" operator="greaterThan">
      <formula>95%</formula>
    </cfRule>
    <cfRule type="cellIs" dxfId="233" priority="16" operator="greaterThanOrEqual">
      <formula>90%</formula>
    </cfRule>
    <cfRule type="cellIs" dxfId="232" priority="17" operator="lessThan">
      <formula>89.99%</formula>
    </cfRule>
  </conditionalFormatting>
  <conditionalFormatting sqref="AF16">
    <cfRule type="cellIs" dxfId="231" priority="12" operator="greaterThan">
      <formula>95%</formula>
    </cfRule>
    <cfRule type="cellIs" dxfId="230" priority="13" operator="greaterThanOrEqual">
      <formula>90%</formula>
    </cfRule>
    <cfRule type="cellIs" dxfId="229" priority="14" operator="lessThan">
      <formula>89.99%</formula>
    </cfRule>
  </conditionalFormatting>
  <conditionalFormatting sqref="AF19">
    <cfRule type="cellIs" dxfId="228" priority="9" operator="greaterThan">
      <formula>95%</formula>
    </cfRule>
    <cfRule type="cellIs" dxfId="227" priority="10" operator="greaterThanOrEqual">
      <formula>90%</formula>
    </cfRule>
    <cfRule type="cellIs" dxfId="226" priority="11" operator="lessThan">
      <formula>89.99%</formula>
    </cfRule>
  </conditionalFormatting>
  <conditionalFormatting sqref="AF22">
    <cfRule type="cellIs" dxfId="225" priority="1" operator="greaterThanOrEqual">
      <formula>100%</formula>
    </cfRule>
    <cfRule type="cellIs" dxfId="224" priority="2" operator="lessThan">
      <formula>99.99%</formula>
    </cfRule>
  </conditionalFormatting>
  <conditionalFormatting sqref="AF25">
    <cfRule type="cellIs" dxfId="223" priority="3" operator="greaterThan">
      <formula>95%</formula>
    </cfRule>
    <cfRule type="cellIs" dxfId="222" priority="4" operator="greaterThanOrEqual">
      <formula>90%</formula>
    </cfRule>
    <cfRule type="cellIs" dxfId="221" priority="5" operator="lessThan">
      <formula>89.99%</formula>
    </cfRule>
  </conditionalFormatting>
  <conditionalFormatting sqref="I21:AE21">
    <cfRule type="colorScale" priority="52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142D6A6-9892-4B44-B08D-C0EED7E5021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4D3AA-A00C-4CCD-85D4-275970407F54}">
  <sheetPr>
    <tabColor rgb="FF002060"/>
  </sheetPr>
  <dimension ref="A1:AR48"/>
  <sheetViews>
    <sheetView showGridLines="0" topLeftCell="C2" zoomScale="55" zoomScaleNormal="55" workbookViewId="0">
      <selection activeCell="AA11" sqref="AA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12</v>
      </c>
      <c r="F2" s="99" t="s">
        <v>25</v>
      </c>
      <c r="G2" s="99"/>
      <c r="H2" s="22">
        <v>91253</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401</v>
      </c>
      <c r="J10" s="25">
        <v>765</v>
      </c>
      <c r="K10" s="25">
        <v>635</v>
      </c>
      <c r="L10" s="25">
        <v>63</v>
      </c>
      <c r="M10" s="25">
        <v>367</v>
      </c>
      <c r="N10" s="25">
        <v>403</v>
      </c>
      <c r="O10" s="25">
        <v>388</v>
      </c>
      <c r="P10" s="25">
        <v>372</v>
      </c>
      <c r="Q10" s="25">
        <v>299</v>
      </c>
      <c r="R10" s="25">
        <v>33</v>
      </c>
      <c r="S10" s="25">
        <v>173</v>
      </c>
      <c r="T10" s="25">
        <v>124</v>
      </c>
      <c r="U10" s="25">
        <v>169</v>
      </c>
      <c r="V10" s="25">
        <v>209</v>
      </c>
      <c r="W10" s="25">
        <v>226</v>
      </c>
      <c r="X10" s="25">
        <v>186</v>
      </c>
      <c r="Y10" s="25">
        <v>229</v>
      </c>
      <c r="Z10" s="25">
        <v>263</v>
      </c>
      <c r="AA10" s="25">
        <v>407</v>
      </c>
      <c r="AB10" s="25">
        <v>169</v>
      </c>
      <c r="AC10" s="25">
        <v>0</v>
      </c>
      <c r="AD10" s="25">
        <v>0</v>
      </c>
      <c r="AE10" s="25">
        <v>0</v>
      </c>
      <c r="AF10" s="107">
        <f>IFERROR(SUM(I10:AE10)/SUM(I11:AE11),0)</f>
        <v>0.98180300500834727</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403</v>
      </c>
      <c r="J11" s="45">
        <v>766</v>
      </c>
      <c r="K11" s="45">
        <v>635</v>
      </c>
      <c r="L11" s="45">
        <v>63</v>
      </c>
      <c r="M11" s="45">
        <v>373</v>
      </c>
      <c r="N11" s="45">
        <v>408</v>
      </c>
      <c r="O11" s="45">
        <v>402</v>
      </c>
      <c r="P11" s="45">
        <v>390</v>
      </c>
      <c r="Q11" s="45">
        <v>304</v>
      </c>
      <c r="R11" s="45">
        <v>35</v>
      </c>
      <c r="S11" s="45">
        <v>175</v>
      </c>
      <c r="T11" s="45">
        <v>130</v>
      </c>
      <c r="U11" s="45">
        <v>182</v>
      </c>
      <c r="V11" s="45">
        <v>215</v>
      </c>
      <c r="W11" s="45">
        <v>226</v>
      </c>
      <c r="X11" s="45">
        <v>188</v>
      </c>
      <c r="Y11" s="45">
        <v>230</v>
      </c>
      <c r="Z11" s="45">
        <v>273</v>
      </c>
      <c r="AA11" s="45">
        <v>417</v>
      </c>
      <c r="AB11" s="45">
        <v>175</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400</v>
      </c>
      <c r="J13" s="25">
        <v>762</v>
      </c>
      <c r="K13" s="25">
        <v>634</v>
      </c>
      <c r="L13" s="25">
        <v>63</v>
      </c>
      <c r="M13" s="25">
        <v>367</v>
      </c>
      <c r="N13" s="25">
        <v>403</v>
      </c>
      <c r="O13" s="25">
        <v>388</v>
      </c>
      <c r="P13" s="25">
        <v>371</v>
      </c>
      <c r="Q13" s="25">
        <v>299</v>
      </c>
      <c r="R13" s="25">
        <v>33</v>
      </c>
      <c r="S13" s="25">
        <v>173</v>
      </c>
      <c r="T13" s="25">
        <v>124</v>
      </c>
      <c r="U13" s="25">
        <v>169</v>
      </c>
      <c r="V13" s="25">
        <v>209</v>
      </c>
      <c r="W13" s="25">
        <v>226</v>
      </c>
      <c r="X13" s="25">
        <v>186</v>
      </c>
      <c r="Y13" s="25">
        <v>229</v>
      </c>
      <c r="Z13" s="25">
        <v>263</v>
      </c>
      <c r="AA13" s="25">
        <v>407</v>
      </c>
      <c r="AB13" s="25">
        <v>169</v>
      </c>
      <c r="AC13" s="25">
        <v>0</v>
      </c>
      <c r="AD13" s="25">
        <v>0</v>
      </c>
      <c r="AE13" s="25">
        <v>0</v>
      </c>
      <c r="AF13" s="107">
        <f>IFERROR(SUM(I13:AE13)/SUM(I14:AE14),0)</f>
        <v>0.99897976534602961</v>
      </c>
    </row>
    <row r="14" spans="1:44" s="3" customFormat="1" ht="50.1" customHeight="1" thickTop="1" thickBot="1" x14ac:dyDescent="0.3">
      <c r="A14" s="118"/>
      <c r="B14" s="119"/>
      <c r="C14" s="114"/>
      <c r="D14" s="115"/>
      <c r="E14" s="114"/>
      <c r="F14" s="116"/>
      <c r="G14" s="117"/>
      <c r="H14" s="27" t="str">
        <f>'PANEL DE CONTROL DISTRITAL'!H13</f>
        <v>Número de trámites aplicados</v>
      </c>
      <c r="I14" s="45">
        <v>401</v>
      </c>
      <c r="J14" s="45">
        <v>765</v>
      </c>
      <c r="K14" s="45">
        <v>635</v>
      </c>
      <c r="L14" s="45">
        <v>63</v>
      </c>
      <c r="M14" s="45">
        <v>367</v>
      </c>
      <c r="N14" s="45">
        <v>403</v>
      </c>
      <c r="O14" s="45">
        <v>388</v>
      </c>
      <c r="P14" s="45">
        <v>372</v>
      </c>
      <c r="Q14" s="45">
        <v>299</v>
      </c>
      <c r="R14" s="45">
        <v>33</v>
      </c>
      <c r="S14" s="45">
        <v>173</v>
      </c>
      <c r="T14" s="45">
        <v>124</v>
      </c>
      <c r="U14" s="45">
        <v>169</v>
      </c>
      <c r="V14" s="45">
        <v>209</v>
      </c>
      <c r="W14" s="45">
        <v>226</v>
      </c>
      <c r="X14" s="45">
        <v>186</v>
      </c>
      <c r="Y14" s="45">
        <v>229</v>
      </c>
      <c r="Z14" s="45">
        <v>263</v>
      </c>
      <c r="AA14" s="45">
        <v>407</v>
      </c>
      <c r="AB14" s="45">
        <v>169</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401</v>
      </c>
      <c r="J16" s="25">
        <v>765</v>
      </c>
      <c r="K16" s="25">
        <v>635</v>
      </c>
      <c r="L16" s="25">
        <v>63</v>
      </c>
      <c r="M16" s="25">
        <v>367</v>
      </c>
      <c r="N16" s="25">
        <v>403</v>
      </c>
      <c r="O16" s="25">
        <v>388</v>
      </c>
      <c r="P16" s="25">
        <v>372</v>
      </c>
      <c r="Q16" s="25">
        <v>299</v>
      </c>
      <c r="R16" s="25">
        <v>33</v>
      </c>
      <c r="S16" s="25">
        <v>173</v>
      </c>
      <c r="T16" s="25">
        <v>124</v>
      </c>
      <c r="U16" s="25">
        <v>169</v>
      </c>
      <c r="V16" s="25">
        <v>209</v>
      </c>
      <c r="W16" s="25">
        <v>226</v>
      </c>
      <c r="X16" s="25">
        <v>186</v>
      </c>
      <c r="Y16" s="25">
        <v>229</v>
      </c>
      <c r="Z16" s="25">
        <v>263</v>
      </c>
      <c r="AA16" s="25">
        <v>407</v>
      </c>
      <c r="AB16" s="25">
        <v>169</v>
      </c>
      <c r="AC16" s="25">
        <v>0</v>
      </c>
      <c r="AD16" s="25">
        <v>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401</v>
      </c>
      <c r="J17" s="45">
        <v>765</v>
      </c>
      <c r="K17" s="45">
        <v>635</v>
      </c>
      <c r="L17" s="45">
        <v>63</v>
      </c>
      <c r="M17" s="45">
        <v>367</v>
      </c>
      <c r="N17" s="45">
        <v>403</v>
      </c>
      <c r="O17" s="45">
        <v>388</v>
      </c>
      <c r="P17" s="45">
        <v>372</v>
      </c>
      <c r="Q17" s="45">
        <v>299</v>
      </c>
      <c r="R17" s="45">
        <v>33</v>
      </c>
      <c r="S17" s="45">
        <v>173</v>
      </c>
      <c r="T17" s="45">
        <v>124</v>
      </c>
      <c r="U17" s="45">
        <v>169</v>
      </c>
      <c r="V17" s="45">
        <v>209</v>
      </c>
      <c r="W17" s="45">
        <v>226</v>
      </c>
      <c r="X17" s="45">
        <v>186</v>
      </c>
      <c r="Y17" s="45">
        <v>229</v>
      </c>
      <c r="Z17" s="45">
        <v>263</v>
      </c>
      <c r="AA17" s="45">
        <v>407</v>
      </c>
      <c r="AB17" s="45">
        <v>169</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779</v>
      </c>
      <c r="J19" s="25">
        <v>1578</v>
      </c>
      <c r="K19" s="25">
        <v>937</v>
      </c>
      <c r="L19" s="25">
        <v>209</v>
      </c>
      <c r="M19" s="25">
        <v>505</v>
      </c>
      <c r="N19" s="25">
        <v>408</v>
      </c>
      <c r="O19" s="25">
        <v>358</v>
      </c>
      <c r="P19" s="25">
        <v>371</v>
      </c>
      <c r="Q19" s="25">
        <v>319</v>
      </c>
      <c r="R19" s="25">
        <v>0</v>
      </c>
      <c r="S19" s="25">
        <v>310</v>
      </c>
      <c r="T19" s="25">
        <v>108</v>
      </c>
      <c r="U19" s="25">
        <v>202</v>
      </c>
      <c r="V19" s="25">
        <v>165</v>
      </c>
      <c r="W19" s="25">
        <v>242</v>
      </c>
      <c r="X19" s="25">
        <v>196</v>
      </c>
      <c r="Y19" s="25">
        <v>127</v>
      </c>
      <c r="Z19" s="25">
        <v>346</v>
      </c>
      <c r="AA19" s="25">
        <v>314</v>
      </c>
      <c r="AB19" s="25">
        <v>74</v>
      </c>
      <c r="AC19" s="25">
        <v>278</v>
      </c>
      <c r="AD19" s="25">
        <v>1</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779</v>
      </c>
      <c r="J20" s="45">
        <v>1578</v>
      </c>
      <c r="K20" s="45">
        <v>937</v>
      </c>
      <c r="L20" s="45">
        <v>209</v>
      </c>
      <c r="M20" s="45">
        <v>505</v>
      </c>
      <c r="N20" s="45">
        <v>408</v>
      </c>
      <c r="O20" s="45">
        <v>358</v>
      </c>
      <c r="P20" s="45">
        <v>371</v>
      </c>
      <c r="Q20" s="45">
        <v>319</v>
      </c>
      <c r="R20" s="45">
        <v>0</v>
      </c>
      <c r="S20" s="45">
        <v>310</v>
      </c>
      <c r="T20" s="45">
        <v>108</v>
      </c>
      <c r="U20" s="45">
        <v>202</v>
      </c>
      <c r="V20" s="45">
        <v>165</v>
      </c>
      <c r="W20" s="45">
        <v>242</v>
      </c>
      <c r="X20" s="45">
        <v>196</v>
      </c>
      <c r="Y20" s="45">
        <v>127</v>
      </c>
      <c r="Z20" s="45">
        <v>346</v>
      </c>
      <c r="AA20" s="45">
        <v>314</v>
      </c>
      <c r="AB20" s="45">
        <v>74</v>
      </c>
      <c r="AC20" s="45">
        <v>278</v>
      </c>
      <c r="AD20" s="45">
        <v>1</v>
      </c>
      <c r="AE20" s="45">
        <v>0</v>
      </c>
      <c r="AF20" s="107"/>
    </row>
    <row r="21" spans="1:44" s="47" customFormat="1" ht="7.5"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1546</v>
      </c>
      <c r="J22" s="25">
        <v>1580</v>
      </c>
      <c r="K22" s="25">
        <v>1843</v>
      </c>
      <c r="L22" s="25">
        <v>1750</v>
      </c>
      <c r="M22" s="25">
        <v>1430</v>
      </c>
      <c r="N22" s="25">
        <v>1233</v>
      </c>
      <c r="O22" s="25">
        <v>1032</v>
      </c>
      <c r="P22" s="25">
        <v>887</v>
      </c>
      <c r="Q22" s="25">
        <v>541</v>
      </c>
      <c r="R22" s="25">
        <v>494</v>
      </c>
      <c r="S22" s="25">
        <v>542</v>
      </c>
      <c r="T22" s="25">
        <v>340</v>
      </c>
      <c r="U22" s="25">
        <v>367</v>
      </c>
      <c r="V22" s="25">
        <v>338</v>
      </c>
      <c r="W22" s="25">
        <v>375</v>
      </c>
      <c r="X22" s="25">
        <v>356</v>
      </c>
      <c r="Y22" s="25">
        <v>288</v>
      </c>
      <c r="Z22" s="25">
        <v>398</v>
      </c>
      <c r="AA22" s="25">
        <v>392</v>
      </c>
      <c r="AB22" s="25">
        <v>397</v>
      </c>
      <c r="AC22" s="25">
        <v>315</v>
      </c>
      <c r="AD22" s="25">
        <v>270</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1546</v>
      </c>
      <c r="J23" s="45">
        <v>1580</v>
      </c>
      <c r="K23" s="45">
        <v>1843</v>
      </c>
      <c r="L23" s="45">
        <v>1750</v>
      </c>
      <c r="M23" s="45">
        <v>1430</v>
      </c>
      <c r="N23" s="45">
        <v>1233</v>
      </c>
      <c r="O23" s="45">
        <v>1032</v>
      </c>
      <c r="P23" s="45">
        <v>887</v>
      </c>
      <c r="Q23" s="45">
        <v>541</v>
      </c>
      <c r="R23" s="45">
        <v>494</v>
      </c>
      <c r="S23" s="45">
        <v>542</v>
      </c>
      <c r="T23" s="45">
        <v>340</v>
      </c>
      <c r="U23" s="45">
        <v>367</v>
      </c>
      <c r="V23" s="45">
        <v>338</v>
      </c>
      <c r="W23" s="45">
        <v>375</v>
      </c>
      <c r="X23" s="45">
        <v>356</v>
      </c>
      <c r="Y23" s="45">
        <v>288</v>
      </c>
      <c r="Z23" s="45">
        <v>398</v>
      </c>
      <c r="AA23" s="45">
        <v>392</v>
      </c>
      <c r="AB23" s="45">
        <v>397</v>
      </c>
      <c r="AC23" s="45">
        <v>315</v>
      </c>
      <c r="AD23" s="45">
        <v>270</v>
      </c>
      <c r="AE23" s="45">
        <v>0</v>
      </c>
      <c r="AF23" s="107"/>
    </row>
    <row r="24" spans="1:44" s="4" customFormat="1" ht="7.5" customHeight="1" thickTop="1" thickBot="1" x14ac:dyDescent="0.3">
      <c r="A24" s="138"/>
      <c r="B24" s="139"/>
      <c r="C24" s="139"/>
      <c r="D24" s="139"/>
      <c r="E24" s="139"/>
      <c r="F24" s="139"/>
      <c r="G24" s="139"/>
      <c r="H24" s="139"/>
      <c r="I24" s="139"/>
      <c r="J24" s="139"/>
      <c r="K24" s="139"/>
      <c r="L24" s="139"/>
      <c r="M24" s="139"/>
      <c r="N24" s="139"/>
      <c r="O24" s="139"/>
      <c r="P24" s="139"/>
      <c r="Q24" s="139"/>
      <c r="R24" s="139"/>
      <c r="S24" s="139"/>
      <c r="T24" s="139"/>
      <c r="U24" s="139"/>
      <c r="V24" s="139"/>
      <c r="W24" s="139"/>
      <c r="X24" s="139"/>
      <c r="Y24" s="139"/>
      <c r="Z24" s="139"/>
      <c r="AA24" s="139"/>
      <c r="AB24" s="139"/>
      <c r="AC24" s="139"/>
      <c r="AD24" s="139"/>
      <c r="AE24" s="139"/>
      <c r="AF24" s="140"/>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838</v>
      </c>
      <c r="J25" s="25">
        <v>1544</v>
      </c>
      <c r="K25" s="25">
        <v>671</v>
      </c>
      <c r="L25" s="25">
        <v>302</v>
      </c>
      <c r="M25" s="25">
        <v>825</v>
      </c>
      <c r="N25" s="25">
        <v>605</v>
      </c>
      <c r="O25" s="25">
        <v>499</v>
      </c>
      <c r="P25" s="25">
        <v>516</v>
      </c>
      <c r="Q25" s="25">
        <v>395</v>
      </c>
      <c r="R25" s="25">
        <v>47</v>
      </c>
      <c r="S25" s="25">
        <v>262</v>
      </c>
      <c r="T25" s="25">
        <v>310</v>
      </c>
      <c r="U25" s="25">
        <v>175</v>
      </c>
      <c r="V25" s="25">
        <v>194</v>
      </c>
      <c r="W25" s="25">
        <v>205</v>
      </c>
      <c r="X25" s="25">
        <v>215</v>
      </c>
      <c r="Y25" s="25">
        <v>195</v>
      </c>
      <c r="Z25" s="25">
        <v>236</v>
      </c>
      <c r="AA25" s="25">
        <v>320</v>
      </c>
      <c r="AB25" s="25">
        <v>69</v>
      </c>
      <c r="AC25" s="25">
        <v>360</v>
      </c>
      <c r="AD25" s="25">
        <v>176</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838</v>
      </c>
      <c r="J26" s="45">
        <v>1544</v>
      </c>
      <c r="K26" s="45">
        <v>671</v>
      </c>
      <c r="L26" s="45">
        <v>302</v>
      </c>
      <c r="M26" s="45">
        <v>825</v>
      </c>
      <c r="N26" s="45">
        <v>605</v>
      </c>
      <c r="O26" s="45">
        <v>499</v>
      </c>
      <c r="P26" s="45">
        <v>516</v>
      </c>
      <c r="Q26" s="45">
        <v>395</v>
      </c>
      <c r="R26" s="45">
        <v>47</v>
      </c>
      <c r="S26" s="45">
        <v>262</v>
      </c>
      <c r="T26" s="45">
        <v>310</v>
      </c>
      <c r="U26" s="45">
        <v>175</v>
      </c>
      <c r="V26" s="45">
        <v>194</v>
      </c>
      <c r="W26" s="45">
        <v>205</v>
      </c>
      <c r="X26" s="45">
        <v>215</v>
      </c>
      <c r="Y26" s="45">
        <v>195</v>
      </c>
      <c r="Z26" s="45">
        <v>236</v>
      </c>
      <c r="AA26" s="45">
        <v>320</v>
      </c>
      <c r="AB26" s="45">
        <v>69</v>
      </c>
      <c r="AC26" s="45">
        <v>360</v>
      </c>
      <c r="AD26" s="45">
        <v>176</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AF25:AF26"/>
    <mergeCell ref="I29:L29"/>
    <mergeCell ref="B34:M34"/>
    <mergeCell ref="B35:G35"/>
    <mergeCell ref="H35:M35"/>
    <mergeCell ref="B36:G37"/>
    <mergeCell ref="H36:M37"/>
    <mergeCell ref="G22:G23"/>
    <mergeCell ref="AF22:AF23"/>
    <mergeCell ref="A24:AF24"/>
    <mergeCell ref="A25:A26"/>
    <mergeCell ref="B25:B26"/>
    <mergeCell ref="C25:C26"/>
    <mergeCell ref="D25:D26"/>
    <mergeCell ref="E25:E26"/>
    <mergeCell ref="F25:F26"/>
    <mergeCell ref="G25:G26"/>
    <mergeCell ref="A22:A23"/>
    <mergeCell ref="B22:B23"/>
    <mergeCell ref="C22:C23"/>
    <mergeCell ref="D22:D23"/>
    <mergeCell ref="F16:F17"/>
    <mergeCell ref="G16:G17"/>
    <mergeCell ref="AF16:AF17"/>
    <mergeCell ref="E22:E23"/>
    <mergeCell ref="F22:F23"/>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A1:AF1"/>
    <mergeCell ref="F2:G2"/>
    <mergeCell ref="A4:AF4"/>
    <mergeCell ref="A5:AF5"/>
    <mergeCell ref="A6:A9"/>
    <mergeCell ref="B6:H6"/>
    <mergeCell ref="I6:AE6"/>
    <mergeCell ref="AF6:AF9"/>
    <mergeCell ref="B7:D7"/>
    <mergeCell ref="E7:H7"/>
    <mergeCell ref="I7:AE7"/>
    <mergeCell ref="B8:AE8"/>
    <mergeCell ref="F10:F11"/>
    <mergeCell ref="G10:G11"/>
    <mergeCell ref="AF10:AF11"/>
  </mergeCells>
  <conditionalFormatting sqref="AF10">
    <cfRule type="cellIs" dxfId="220" priority="15" operator="greaterThan">
      <formula>95%</formula>
    </cfRule>
    <cfRule type="cellIs" dxfId="219" priority="16" operator="greaterThanOrEqual">
      <formula>90%</formula>
    </cfRule>
    <cfRule type="cellIs" dxfId="218" priority="17" operator="lessThan">
      <formula>89.99%</formula>
    </cfRule>
  </conditionalFormatting>
  <conditionalFormatting sqref="AF13">
    <cfRule type="cellIs" dxfId="217" priority="12" operator="greaterThan">
      <formula>95%</formula>
    </cfRule>
    <cfRule type="cellIs" dxfId="216" priority="13" operator="greaterThanOrEqual">
      <formula>90%</formula>
    </cfRule>
    <cfRule type="cellIs" dxfId="215" priority="14" operator="lessThan">
      <formula>89.99%</formula>
    </cfRule>
  </conditionalFormatting>
  <conditionalFormatting sqref="AF16">
    <cfRule type="cellIs" dxfId="214" priority="9" operator="greaterThan">
      <formula>95%</formula>
    </cfRule>
    <cfRule type="cellIs" dxfId="213" priority="10" operator="greaterThanOrEqual">
      <formula>90%</formula>
    </cfRule>
    <cfRule type="cellIs" dxfId="212" priority="11" operator="lessThan">
      <formula>89.99%</formula>
    </cfRule>
  </conditionalFormatting>
  <conditionalFormatting sqref="AF19">
    <cfRule type="cellIs" dxfId="211" priority="6" operator="greaterThan">
      <formula>95%</formula>
    </cfRule>
    <cfRule type="cellIs" dxfId="210" priority="7" operator="greaterThanOrEqual">
      <formula>90%</formula>
    </cfRule>
    <cfRule type="cellIs" dxfId="209" priority="8" operator="lessThan">
      <formula>89.99%</formula>
    </cfRule>
  </conditionalFormatting>
  <conditionalFormatting sqref="AF22">
    <cfRule type="cellIs" dxfId="208" priority="1" operator="greaterThanOrEqual">
      <formula>100%</formula>
    </cfRule>
    <cfRule type="cellIs" dxfId="207" priority="2" operator="lessThan">
      <formula>99.99%</formula>
    </cfRule>
  </conditionalFormatting>
  <conditionalFormatting sqref="AF25">
    <cfRule type="cellIs" dxfId="206" priority="3" operator="greaterThan">
      <formula>95%</formula>
    </cfRule>
    <cfRule type="cellIs" dxfId="205" priority="4" operator="greaterThanOrEqual">
      <formula>90%</formula>
    </cfRule>
    <cfRule type="cellIs" dxfId="204" priority="5" operator="lessThan">
      <formula>89.99%</formula>
    </cfRule>
  </conditionalFormatting>
  <conditionalFormatting sqref="I21:AE21">
    <cfRule type="colorScale" priority="52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63D5F2D-BBF3-47B3-A210-7CEC2B2414A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AR48"/>
  <sheetViews>
    <sheetView showGridLines="0" topLeftCell="B7" zoomScale="55" zoomScaleNormal="55" workbookViewId="0">
      <selection activeCell="K11" sqref="K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13</v>
      </c>
      <c r="F2" s="99" t="s">
        <v>25</v>
      </c>
      <c r="G2" s="99"/>
      <c r="H2" s="22">
        <v>91351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325</v>
      </c>
      <c r="J10" s="25">
        <v>771</v>
      </c>
      <c r="K10" s="25">
        <v>679</v>
      </c>
      <c r="L10" s="25">
        <v>75</v>
      </c>
      <c r="M10" s="25">
        <v>408</v>
      </c>
      <c r="N10" s="25">
        <v>493</v>
      </c>
      <c r="O10" s="25">
        <v>465</v>
      </c>
      <c r="P10" s="25">
        <v>443</v>
      </c>
      <c r="Q10" s="25">
        <v>373</v>
      </c>
      <c r="R10" s="25">
        <v>31</v>
      </c>
      <c r="S10" s="25">
        <v>193</v>
      </c>
      <c r="T10" s="25">
        <v>206</v>
      </c>
      <c r="U10" s="25">
        <v>277</v>
      </c>
      <c r="V10" s="25">
        <v>291</v>
      </c>
      <c r="W10" s="25">
        <v>334</v>
      </c>
      <c r="X10" s="25">
        <v>327</v>
      </c>
      <c r="Y10" s="25">
        <v>353</v>
      </c>
      <c r="Z10" s="25">
        <v>422</v>
      </c>
      <c r="AA10" s="25">
        <v>542</v>
      </c>
      <c r="AB10" s="25">
        <v>233</v>
      </c>
      <c r="AC10" s="25">
        <v>0</v>
      </c>
      <c r="AD10" s="25">
        <v>0</v>
      </c>
      <c r="AE10" s="25">
        <v>0</v>
      </c>
      <c r="AF10" s="107">
        <f>IFERROR(SUM(I10:AE10)/SUM(I11:AE11),0)</f>
        <v>1</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325</v>
      </c>
      <c r="J11" s="45">
        <v>771</v>
      </c>
      <c r="K11" s="45">
        <v>679</v>
      </c>
      <c r="L11" s="45">
        <v>75</v>
      </c>
      <c r="M11" s="45">
        <v>408</v>
      </c>
      <c r="N11" s="45">
        <v>493</v>
      </c>
      <c r="O11" s="45">
        <v>465</v>
      </c>
      <c r="P11" s="45">
        <v>443</v>
      </c>
      <c r="Q11" s="45">
        <v>373</v>
      </c>
      <c r="R11" s="45">
        <v>31</v>
      </c>
      <c r="S11" s="45">
        <v>193</v>
      </c>
      <c r="T11" s="45">
        <v>206</v>
      </c>
      <c r="U11" s="45">
        <v>277</v>
      </c>
      <c r="V11" s="45">
        <v>291</v>
      </c>
      <c r="W11" s="45">
        <v>334</v>
      </c>
      <c r="X11" s="45">
        <v>327</v>
      </c>
      <c r="Y11" s="45">
        <v>353</v>
      </c>
      <c r="Z11" s="45">
        <v>422</v>
      </c>
      <c r="AA11" s="45">
        <v>542</v>
      </c>
      <c r="AB11" s="45">
        <v>233</v>
      </c>
      <c r="AC11" s="45">
        <v>0</v>
      </c>
      <c r="AD11" s="45">
        <v>0</v>
      </c>
      <c r="AE11" s="45">
        <v>0</v>
      </c>
      <c r="AF11" s="107"/>
    </row>
    <row r="12" spans="1:44" s="47" customFormat="1" ht="8.1" customHeight="1" thickTop="1" thickBot="1" x14ac:dyDescent="0.3">
      <c r="A12" s="118">
        <v>0</v>
      </c>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325</v>
      </c>
      <c r="J13" s="25">
        <v>771</v>
      </c>
      <c r="K13" s="25">
        <v>678</v>
      </c>
      <c r="L13" s="25">
        <v>75</v>
      </c>
      <c r="M13" s="25">
        <v>408</v>
      </c>
      <c r="N13" s="25">
        <v>493</v>
      </c>
      <c r="O13" s="25">
        <v>465</v>
      </c>
      <c r="P13" s="25">
        <v>443</v>
      </c>
      <c r="Q13" s="25">
        <v>372</v>
      </c>
      <c r="R13" s="25">
        <v>31</v>
      </c>
      <c r="S13" s="25">
        <v>193</v>
      </c>
      <c r="T13" s="25">
        <v>206</v>
      </c>
      <c r="U13" s="25">
        <v>277</v>
      </c>
      <c r="V13" s="25">
        <v>291</v>
      </c>
      <c r="W13" s="25">
        <v>333</v>
      </c>
      <c r="X13" s="25">
        <v>326</v>
      </c>
      <c r="Y13" s="25">
        <v>353</v>
      </c>
      <c r="Z13" s="25">
        <v>422</v>
      </c>
      <c r="AA13" s="25">
        <v>541</v>
      </c>
      <c r="AB13" s="25">
        <v>233</v>
      </c>
      <c r="AC13" s="25">
        <v>0</v>
      </c>
      <c r="AD13" s="25">
        <v>0</v>
      </c>
      <c r="AE13" s="25">
        <v>0</v>
      </c>
      <c r="AF13" s="107">
        <f>IFERROR(SUM(I13:AE13)/SUM(I14:AE14),0)</f>
        <v>0.99930948763982874</v>
      </c>
    </row>
    <row r="14" spans="1:44" s="3" customFormat="1" ht="50.1" customHeight="1" thickTop="1" thickBot="1" x14ac:dyDescent="0.3">
      <c r="A14" s="118"/>
      <c r="B14" s="119"/>
      <c r="C14" s="114"/>
      <c r="D14" s="115"/>
      <c r="E14" s="114"/>
      <c r="F14" s="116"/>
      <c r="G14" s="117"/>
      <c r="H14" s="27" t="str">
        <f>'PANEL DE CONTROL DISTRITAL'!H13</f>
        <v>Número de trámites aplicados</v>
      </c>
      <c r="I14" s="45">
        <v>325</v>
      </c>
      <c r="J14" s="45">
        <v>771</v>
      </c>
      <c r="K14" s="45">
        <v>679</v>
      </c>
      <c r="L14" s="45">
        <v>75</v>
      </c>
      <c r="M14" s="45">
        <v>408</v>
      </c>
      <c r="N14" s="45">
        <v>493</v>
      </c>
      <c r="O14" s="45">
        <v>465</v>
      </c>
      <c r="P14" s="45">
        <v>443</v>
      </c>
      <c r="Q14" s="45">
        <v>373</v>
      </c>
      <c r="R14" s="45">
        <v>31</v>
      </c>
      <c r="S14" s="45">
        <v>193</v>
      </c>
      <c r="T14" s="45">
        <v>206</v>
      </c>
      <c r="U14" s="45">
        <v>277</v>
      </c>
      <c r="V14" s="45">
        <v>291</v>
      </c>
      <c r="W14" s="45">
        <v>334</v>
      </c>
      <c r="X14" s="45">
        <v>327</v>
      </c>
      <c r="Y14" s="45">
        <v>353</v>
      </c>
      <c r="Z14" s="45">
        <v>422</v>
      </c>
      <c r="AA14" s="45">
        <v>542</v>
      </c>
      <c r="AB14" s="45">
        <v>233</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325</v>
      </c>
      <c r="J16" s="25">
        <v>771</v>
      </c>
      <c r="K16" s="25">
        <v>679</v>
      </c>
      <c r="L16" s="25">
        <v>75</v>
      </c>
      <c r="M16" s="25">
        <v>408</v>
      </c>
      <c r="N16" s="25">
        <v>493</v>
      </c>
      <c r="O16" s="25">
        <v>465</v>
      </c>
      <c r="P16" s="25">
        <v>443</v>
      </c>
      <c r="Q16" s="25">
        <v>373</v>
      </c>
      <c r="R16" s="25">
        <v>31</v>
      </c>
      <c r="S16" s="25">
        <v>193</v>
      </c>
      <c r="T16" s="25">
        <v>206</v>
      </c>
      <c r="U16" s="25">
        <v>277</v>
      </c>
      <c r="V16" s="25">
        <v>291</v>
      </c>
      <c r="W16" s="25">
        <v>334</v>
      </c>
      <c r="X16" s="25">
        <v>327</v>
      </c>
      <c r="Y16" s="25">
        <v>353</v>
      </c>
      <c r="Z16" s="25">
        <v>422</v>
      </c>
      <c r="AA16" s="25">
        <v>542</v>
      </c>
      <c r="AB16" s="25">
        <v>233</v>
      </c>
      <c r="AC16" s="25">
        <v>0</v>
      </c>
      <c r="AD16" s="25">
        <v>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325</v>
      </c>
      <c r="J17" s="45">
        <v>771</v>
      </c>
      <c r="K17" s="45">
        <v>679</v>
      </c>
      <c r="L17" s="45">
        <v>75</v>
      </c>
      <c r="M17" s="45">
        <v>408</v>
      </c>
      <c r="N17" s="45">
        <v>493</v>
      </c>
      <c r="O17" s="45">
        <v>465</v>
      </c>
      <c r="P17" s="45">
        <v>443</v>
      </c>
      <c r="Q17" s="45">
        <v>373</v>
      </c>
      <c r="R17" s="45">
        <v>31</v>
      </c>
      <c r="S17" s="45">
        <v>193</v>
      </c>
      <c r="T17" s="45">
        <v>206</v>
      </c>
      <c r="U17" s="45">
        <v>277</v>
      </c>
      <c r="V17" s="45">
        <v>291</v>
      </c>
      <c r="W17" s="45">
        <v>334</v>
      </c>
      <c r="X17" s="45">
        <v>327</v>
      </c>
      <c r="Y17" s="45">
        <v>353</v>
      </c>
      <c r="Z17" s="45">
        <v>422</v>
      </c>
      <c r="AA17" s="45">
        <v>542</v>
      </c>
      <c r="AB17" s="45">
        <v>233</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1468</v>
      </c>
      <c r="J19" s="25">
        <v>2424</v>
      </c>
      <c r="K19" s="25">
        <v>927</v>
      </c>
      <c r="L19" s="25">
        <v>240</v>
      </c>
      <c r="M19" s="25">
        <v>559</v>
      </c>
      <c r="N19" s="25">
        <v>457</v>
      </c>
      <c r="O19" s="25">
        <v>501</v>
      </c>
      <c r="P19" s="25">
        <v>416</v>
      </c>
      <c r="Q19" s="25">
        <v>410</v>
      </c>
      <c r="R19" s="25">
        <v>82</v>
      </c>
      <c r="S19" s="25">
        <v>255</v>
      </c>
      <c r="T19" s="25">
        <v>152</v>
      </c>
      <c r="U19" s="25">
        <v>318</v>
      </c>
      <c r="V19" s="25">
        <v>260</v>
      </c>
      <c r="W19" s="25">
        <v>325</v>
      </c>
      <c r="X19" s="25">
        <v>347</v>
      </c>
      <c r="Y19" s="25">
        <v>291</v>
      </c>
      <c r="Z19" s="25">
        <v>464</v>
      </c>
      <c r="AA19" s="25">
        <v>447</v>
      </c>
      <c r="AB19" s="25">
        <v>98</v>
      </c>
      <c r="AC19" s="25">
        <v>365</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1468</v>
      </c>
      <c r="J20" s="45">
        <v>2424</v>
      </c>
      <c r="K20" s="45">
        <v>927</v>
      </c>
      <c r="L20" s="45">
        <v>240</v>
      </c>
      <c r="M20" s="45">
        <v>559</v>
      </c>
      <c r="N20" s="45">
        <v>457</v>
      </c>
      <c r="O20" s="45">
        <v>501</v>
      </c>
      <c r="P20" s="45">
        <v>416</v>
      </c>
      <c r="Q20" s="45">
        <v>410</v>
      </c>
      <c r="R20" s="45">
        <v>82</v>
      </c>
      <c r="S20" s="45">
        <v>255</v>
      </c>
      <c r="T20" s="45">
        <v>152</v>
      </c>
      <c r="U20" s="45">
        <v>318</v>
      </c>
      <c r="V20" s="45">
        <v>260</v>
      </c>
      <c r="W20" s="45">
        <v>325</v>
      </c>
      <c r="X20" s="45">
        <v>347</v>
      </c>
      <c r="Y20" s="45">
        <v>291</v>
      </c>
      <c r="Z20" s="45">
        <v>464</v>
      </c>
      <c r="AA20" s="45">
        <v>447</v>
      </c>
      <c r="AB20" s="45">
        <v>98</v>
      </c>
      <c r="AC20" s="45">
        <v>365</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4276</v>
      </c>
      <c r="J22" s="25">
        <v>5088</v>
      </c>
      <c r="K22" s="25">
        <v>4706</v>
      </c>
      <c r="L22" s="25">
        <v>4229</v>
      </c>
      <c r="M22" s="25">
        <v>2542</v>
      </c>
      <c r="N22" s="25">
        <v>1872</v>
      </c>
      <c r="O22" s="25">
        <v>1473</v>
      </c>
      <c r="P22" s="25">
        <v>1118</v>
      </c>
      <c r="Q22" s="25">
        <v>968</v>
      </c>
      <c r="R22" s="25">
        <v>618</v>
      </c>
      <c r="S22" s="25">
        <v>551</v>
      </c>
      <c r="T22" s="25">
        <v>516</v>
      </c>
      <c r="U22" s="25">
        <v>533</v>
      </c>
      <c r="V22" s="25">
        <v>573</v>
      </c>
      <c r="W22" s="25">
        <v>631</v>
      </c>
      <c r="X22" s="25">
        <v>688</v>
      </c>
      <c r="Y22" s="25">
        <v>724</v>
      </c>
      <c r="Z22" s="25">
        <v>846</v>
      </c>
      <c r="AA22" s="25">
        <v>847</v>
      </c>
      <c r="AB22" s="25">
        <v>845</v>
      </c>
      <c r="AC22" s="25">
        <v>844</v>
      </c>
      <c r="AD22" s="25">
        <v>206</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4276</v>
      </c>
      <c r="J23" s="45">
        <v>5088</v>
      </c>
      <c r="K23" s="45">
        <v>4706</v>
      </c>
      <c r="L23" s="45">
        <v>4229</v>
      </c>
      <c r="M23" s="45">
        <v>2542</v>
      </c>
      <c r="N23" s="45">
        <v>1872</v>
      </c>
      <c r="O23" s="45">
        <v>1473</v>
      </c>
      <c r="P23" s="45">
        <v>1118</v>
      </c>
      <c r="Q23" s="45">
        <v>968</v>
      </c>
      <c r="R23" s="45">
        <v>618</v>
      </c>
      <c r="S23" s="45">
        <v>551</v>
      </c>
      <c r="T23" s="45">
        <v>516</v>
      </c>
      <c r="U23" s="45">
        <v>533</v>
      </c>
      <c r="V23" s="45">
        <v>573</v>
      </c>
      <c r="W23" s="45">
        <v>631</v>
      </c>
      <c r="X23" s="45">
        <v>688</v>
      </c>
      <c r="Y23" s="45">
        <v>724</v>
      </c>
      <c r="Z23" s="45">
        <v>846</v>
      </c>
      <c r="AA23" s="45">
        <v>847</v>
      </c>
      <c r="AB23" s="45">
        <v>845</v>
      </c>
      <c r="AC23" s="45">
        <v>844</v>
      </c>
      <c r="AD23" s="45">
        <v>206</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454</v>
      </c>
      <c r="J25" s="25">
        <v>1612</v>
      </c>
      <c r="K25" s="25">
        <v>1303</v>
      </c>
      <c r="L25" s="25">
        <v>717</v>
      </c>
      <c r="M25" s="25">
        <v>2246</v>
      </c>
      <c r="N25" s="25">
        <v>1127</v>
      </c>
      <c r="O25" s="25">
        <v>859</v>
      </c>
      <c r="P25" s="25">
        <v>771</v>
      </c>
      <c r="Q25" s="25">
        <v>560</v>
      </c>
      <c r="R25" s="25">
        <v>74</v>
      </c>
      <c r="S25" s="25">
        <v>322</v>
      </c>
      <c r="T25" s="25">
        <v>187</v>
      </c>
      <c r="U25" s="25">
        <v>301</v>
      </c>
      <c r="V25" s="25">
        <v>220</v>
      </c>
      <c r="W25" s="25">
        <v>267</v>
      </c>
      <c r="X25" s="25">
        <v>290</v>
      </c>
      <c r="Y25" s="25">
        <v>255</v>
      </c>
      <c r="Z25" s="25">
        <v>342</v>
      </c>
      <c r="AA25" s="25">
        <v>446</v>
      </c>
      <c r="AB25" s="25">
        <v>102</v>
      </c>
      <c r="AC25" s="25">
        <v>364</v>
      </c>
      <c r="AD25" s="25">
        <v>638</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454</v>
      </c>
      <c r="J26" s="45">
        <v>1612</v>
      </c>
      <c r="K26" s="45">
        <v>1303</v>
      </c>
      <c r="L26" s="45">
        <v>717</v>
      </c>
      <c r="M26" s="45">
        <v>2246</v>
      </c>
      <c r="N26" s="45">
        <v>1127</v>
      </c>
      <c r="O26" s="45">
        <v>859</v>
      </c>
      <c r="P26" s="45">
        <v>771</v>
      </c>
      <c r="Q26" s="45">
        <v>560</v>
      </c>
      <c r="R26" s="45">
        <v>74</v>
      </c>
      <c r="S26" s="45">
        <v>322</v>
      </c>
      <c r="T26" s="45">
        <v>187</v>
      </c>
      <c r="U26" s="45">
        <v>301</v>
      </c>
      <c r="V26" s="45">
        <v>220</v>
      </c>
      <c r="W26" s="45">
        <v>267</v>
      </c>
      <c r="X26" s="45">
        <v>290</v>
      </c>
      <c r="Y26" s="45">
        <v>255</v>
      </c>
      <c r="Z26" s="45">
        <v>342</v>
      </c>
      <c r="AA26" s="45">
        <v>446</v>
      </c>
      <c r="AB26" s="45">
        <v>102</v>
      </c>
      <c r="AC26" s="45">
        <v>364</v>
      </c>
      <c r="AD26" s="45">
        <v>638</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F25:F26"/>
    <mergeCell ref="G25:G26"/>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6:G37"/>
    <mergeCell ref="H36:M37"/>
    <mergeCell ref="A24:AF24"/>
    <mergeCell ref="A25:A26"/>
    <mergeCell ref="B25:B26"/>
    <mergeCell ref="C25:C26"/>
    <mergeCell ref="D25:D26"/>
    <mergeCell ref="E25:E26"/>
    <mergeCell ref="AF25:AF26"/>
    <mergeCell ref="I29:L29"/>
    <mergeCell ref="B34:M34"/>
    <mergeCell ref="B35:G35"/>
    <mergeCell ref="H35:M35"/>
  </mergeCells>
  <conditionalFormatting sqref="AF10">
    <cfRule type="cellIs" dxfId="203" priority="18" operator="greaterThan">
      <formula>95%</formula>
    </cfRule>
    <cfRule type="cellIs" dxfId="202" priority="19" operator="greaterThanOrEqual">
      <formula>90%</formula>
    </cfRule>
    <cfRule type="cellIs" dxfId="201" priority="20" operator="lessThan">
      <formula>89.99%</formula>
    </cfRule>
  </conditionalFormatting>
  <conditionalFormatting sqref="AF13">
    <cfRule type="cellIs" dxfId="200" priority="15" operator="greaterThan">
      <formula>95%</formula>
    </cfRule>
    <cfRule type="cellIs" dxfId="199" priority="16" operator="greaterThanOrEqual">
      <formula>90%</formula>
    </cfRule>
    <cfRule type="cellIs" dxfId="198" priority="17" operator="lessThan">
      <formula>89.99%</formula>
    </cfRule>
  </conditionalFormatting>
  <conditionalFormatting sqref="AF16">
    <cfRule type="cellIs" dxfId="197" priority="12" operator="greaterThan">
      <formula>95%</formula>
    </cfRule>
    <cfRule type="cellIs" dxfId="196" priority="13" operator="greaterThanOrEqual">
      <formula>90%</formula>
    </cfRule>
    <cfRule type="cellIs" dxfId="195" priority="14" operator="lessThan">
      <formula>89.99%</formula>
    </cfRule>
  </conditionalFormatting>
  <conditionalFormatting sqref="AF19">
    <cfRule type="cellIs" dxfId="194" priority="9" operator="greaterThan">
      <formula>95%</formula>
    </cfRule>
    <cfRule type="cellIs" dxfId="193" priority="10" operator="greaterThanOrEqual">
      <formula>90%</formula>
    </cfRule>
    <cfRule type="cellIs" dxfId="192" priority="11" operator="lessThan">
      <formula>89.99%</formula>
    </cfRule>
  </conditionalFormatting>
  <conditionalFormatting sqref="AF22">
    <cfRule type="cellIs" dxfId="191" priority="1" operator="greaterThanOrEqual">
      <formula>100%</formula>
    </cfRule>
    <cfRule type="cellIs" dxfId="190" priority="2" operator="lessThan">
      <formula>99.99%</formula>
    </cfRule>
  </conditionalFormatting>
  <conditionalFormatting sqref="AF25">
    <cfRule type="cellIs" dxfId="189" priority="3" operator="greaterThan">
      <formula>95%</formula>
    </cfRule>
    <cfRule type="cellIs" dxfId="188" priority="4" operator="greaterThanOrEqual">
      <formula>90%</formula>
    </cfRule>
    <cfRule type="cellIs" dxfId="187" priority="5" operator="lessThan">
      <formula>89.99%</formula>
    </cfRule>
  </conditionalFormatting>
  <conditionalFormatting sqref="I21:AE21">
    <cfRule type="colorScale" priority="52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AR48"/>
  <sheetViews>
    <sheetView showGridLines="0" topLeftCell="B1" zoomScale="55" zoomScaleNormal="55" workbookViewId="0">
      <selection activeCell="A12" sqref="A12:AF12"/>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14</v>
      </c>
      <c r="F2" s="99" t="s">
        <v>25</v>
      </c>
      <c r="G2" s="99"/>
      <c r="H2" s="22">
        <v>91452</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335</v>
      </c>
      <c r="J10" s="25">
        <v>535</v>
      </c>
      <c r="K10" s="25">
        <v>413</v>
      </c>
      <c r="L10" s="25">
        <v>63</v>
      </c>
      <c r="M10" s="25">
        <v>323</v>
      </c>
      <c r="N10" s="25">
        <v>341</v>
      </c>
      <c r="O10" s="25">
        <v>373</v>
      </c>
      <c r="P10" s="25">
        <v>335</v>
      </c>
      <c r="Q10" s="25">
        <v>223</v>
      </c>
      <c r="R10" s="25">
        <v>41</v>
      </c>
      <c r="S10" s="25">
        <v>180</v>
      </c>
      <c r="T10" s="25">
        <v>172</v>
      </c>
      <c r="U10" s="25">
        <v>245</v>
      </c>
      <c r="V10" s="25">
        <v>257</v>
      </c>
      <c r="W10" s="25">
        <v>276</v>
      </c>
      <c r="X10" s="25">
        <v>277</v>
      </c>
      <c r="Y10" s="25">
        <v>231</v>
      </c>
      <c r="Z10" s="25">
        <v>388</v>
      </c>
      <c r="AA10" s="25">
        <v>527</v>
      </c>
      <c r="AB10" s="25">
        <v>182</v>
      </c>
      <c r="AC10" s="25">
        <v>0</v>
      </c>
      <c r="AD10" s="25">
        <v>0</v>
      </c>
      <c r="AE10" s="25">
        <v>0</v>
      </c>
      <c r="AF10" s="107">
        <f>IFERROR(SUM(I10:AE10)/SUM(I11:AE11),0)</f>
        <v>0.99773123909249561</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335</v>
      </c>
      <c r="J11" s="45">
        <v>535</v>
      </c>
      <c r="K11" s="45">
        <v>419</v>
      </c>
      <c r="L11" s="45">
        <v>63</v>
      </c>
      <c r="M11" s="45">
        <v>324</v>
      </c>
      <c r="N11" s="45">
        <v>341</v>
      </c>
      <c r="O11" s="45">
        <v>373</v>
      </c>
      <c r="P11" s="45">
        <v>336</v>
      </c>
      <c r="Q11" s="45">
        <v>223</v>
      </c>
      <c r="R11" s="45">
        <v>41</v>
      </c>
      <c r="S11" s="45">
        <v>180</v>
      </c>
      <c r="T11" s="45">
        <v>172</v>
      </c>
      <c r="U11" s="45">
        <v>245</v>
      </c>
      <c r="V11" s="45">
        <v>257</v>
      </c>
      <c r="W11" s="45">
        <v>276</v>
      </c>
      <c r="X11" s="45">
        <v>277</v>
      </c>
      <c r="Y11" s="45">
        <v>231</v>
      </c>
      <c r="Z11" s="45">
        <v>389</v>
      </c>
      <c r="AA11" s="45">
        <v>527</v>
      </c>
      <c r="AB11" s="45">
        <v>186</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333</v>
      </c>
      <c r="J13" s="25">
        <v>535</v>
      </c>
      <c r="K13" s="25">
        <v>412</v>
      </c>
      <c r="L13" s="25">
        <v>63</v>
      </c>
      <c r="M13" s="25">
        <v>323</v>
      </c>
      <c r="N13" s="25">
        <v>341</v>
      </c>
      <c r="O13" s="25">
        <v>373</v>
      </c>
      <c r="P13" s="25">
        <v>335</v>
      </c>
      <c r="Q13" s="25">
        <v>223</v>
      </c>
      <c r="R13" s="25">
        <v>41</v>
      </c>
      <c r="S13" s="25">
        <v>180</v>
      </c>
      <c r="T13" s="25">
        <v>172</v>
      </c>
      <c r="U13" s="25">
        <v>245</v>
      </c>
      <c r="V13" s="25">
        <v>257</v>
      </c>
      <c r="W13" s="25">
        <v>276</v>
      </c>
      <c r="X13" s="25">
        <v>276</v>
      </c>
      <c r="Y13" s="25">
        <v>230</v>
      </c>
      <c r="Z13" s="25">
        <v>388</v>
      </c>
      <c r="AA13" s="25">
        <v>527</v>
      </c>
      <c r="AB13" s="25">
        <v>182</v>
      </c>
      <c r="AC13" s="25">
        <v>0</v>
      </c>
      <c r="AD13" s="25">
        <v>0</v>
      </c>
      <c r="AE13" s="25">
        <v>0</v>
      </c>
      <c r="AF13" s="107">
        <f>IFERROR(SUM(I13:AE13)/SUM(I14:AE14),0)</f>
        <v>0.99912541542767186</v>
      </c>
    </row>
    <row r="14" spans="1:44" s="3" customFormat="1" ht="50.1" customHeight="1" thickTop="1" thickBot="1" x14ac:dyDescent="0.3">
      <c r="A14" s="118"/>
      <c r="B14" s="119"/>
      <c r="C14" s="114"/>
      <c r="D14" s="115"/>
      <c r="E14" s="114"/>
      <c r="F14" s="116"/>
      <c r="G14" s="117"/>
      <c r="H14" s="27" t="str">
        <f>'PANEL DE CONTROL DISTRITAL'!H13</f>
        <v>Número de trámites aplicados</v>
      </c>
      <c r="I14" s="45">
        <v>335</v>
      </c>
      <c r="J14" s="45">
        <v>535</v>
      </c>
      <c r="K14" s="45">
        <v>413</v>
      </c>
      <c r="L14" s="45">
        <v>63</v>
      </c>
      <c r="M14" s="45">
        <v>323</v>
      </c>
      <c r="N14" s="45">
        <v>341</v>
      </c>
      <c r="O14" s="45">
        <v>373</v>
      </c>
      <c r="P14" s="45">
        <v>335</v>
      </c>
      <c r="Q14" s="45">
        <v>223</v>
      </c>
      <c r="R14" s="45">
        <v>41</v>
      </c>
      <c r="S14" s="45">
        <v>180</v>
      </c>
      <c r="T14" s="45">
        <v>172</v>
      </c>
      <c r="U14" s="45">
        <v>245</v>
      </c>
      <c r="V14" s="45">
        <v>257</v>
      </c>
      <c r="W14" s="45">
        <v>276</v>
      </c>
      <c r="X14" s="45">
        <v>277</v>
      </c>
      <c r="Y14" s="45">
        <v>231</v>
      </c>
      <c r="Z14" s="45">
        <v>388</v>
      </c>
      <c r="AA14" s="45">
        <v>527</v>
      </c>
      <c r="AB14" s="45">
        <v>182</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335</v>
      </c>
      <c r="J16" s="25">
        <v>535</v>
      </c>
      <c r="K16" s="25">
        <v>413</v>
      </c>
      <c r="L16" s="25">
        <v>63</v>
      </c>
      <c r="M16" s="25">
        <v>323</v>
      </c>
      <c r="N16" s="25">
        <v>341</v>
      </c>
      <c r="O16" s="25">
        <v>373</v>
      </c>
      <c r="P16" s="25">
        <v>335</v>
      </c>
      <c r="Q16" s="25">
        <v>223</v>
      </c>
      <c r="R16" s="25">
        <v>41</v>
      </c>
      <c r="S16" s="25">
        <v>180</v>
      </c>
      <c r="T16" s="25">
        <v>172</v>
      </c>
      <c r="U16" s="25">
        <v>245</v>
      </c>
      <c r="V16" s="25">
        <v>257</v>
      </c>
      <c r="W16" s="25">
        <v>276</v>
      </c>
      <c r="X16" s="25">
        <v>277</v>
      </c>
      <c r="Y16" s="25">
        <v>231</v>
      </c>
      <c r="Z16" s="25">
        <v>388</v>
      </c>
      <c r="AA16" s="25">
        <v>527</v>
      </c>
      <c r="AB16" s="25">
        <v>182</v>
      </c>
      <c r="AC16" s="25">
        <v>0</v>
      </c>
      <c r="AD16" s="25">
        <v>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335</v>
      </c>
      <c r="J17" s="45">
        <v>535</v>
      </c>
      <c r="K17" s="45">
        <v>413</v>
      </c>
      <c r="L17" s="45">
        <v>63</v>
      </c>
      <c r="M17" s="45">
        <v>323</v>
      </c>
      <c r="N17" s="45">
        <v>341</v>
      </c>
      <c r="O17" s="45">
        <v>373</v>
      </c>
      <c r="P17" s="45">
        <v>335</v>
      </c>
      <c r="Q17" s="45">
        <v>223</v>
      </c>
      <c r="R17" s="45">
        <v>41</v>
      </c>
      <c r="S17" s="45">
        <v>180</v>
      </c>
      <c r="T17" s="45">
        <v>172</v>
      </c>
      <c r="U17" s="45">
        <v>245</v>
      </c>
      <c r="V17" s="45">
        <v>257</v>
      </c>
      <c r="W17" s="45">
        <v>276</v>
      </c>
      <c r="X17" s="45">
        <v>277</v>
      </c>
      <c r="Y17" s="45">
        <v>231</v>
      </c>
      <c r="Z17" s="45">
        <v>388</v>
      </c>
      <c r="AA17" s="45">
        <v>527</v>
      </c>
      <c r="AB17" s="45">
        <v>182</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1189</v>
      </c>
      <c r="J19" s="25">
        <v>1810</v>
      </c>
      <c r="K19" s="25">
        <v>629</v>
      </c>
      <c r="L19" s="25">
        <v>135</v>
      </c>
      <c r="M19" s="25">
        <v>414</v>
      </c>
      <c r="N19" s="25">
        <v>331</v>
      </c>
      <c r="O19" s="25">
        <v>357</v>
      </c>
      <c r="P19" s="25">
        <v>343</v>
      </c>
      <c r="Q19" s="25">
        <v>277</v>
      </c>
      <c r="R19" s="25">
        <v>54</v>
      </c>
      <c r="S19" s="25">
        <v>204</v>
      </c>
      <c r="T19" s="25">
        <v>143</v>
      </c>
      <c r="U19" s="25">
        <v>260</v>
      </c>
      <c r="V19" s="25">
        <v>247</v>
      </c>
      <c r="W19" s="25">
        <v>267</v>
      </c>
      <c r="X19" s="25">
        <v>287</v>
      </c>
      <c r="Y19" s="25">
        <v>226</v>
      </c>
      <c r="Z19" s="25">
        <v>355</v>
      </c>
      <c r="AA19" s="25">
        <v>460</v>
      </c>
      <c r="AB19" s="25">
        <v>79</v>
      </c>
      <c r="AC19" s="25">
        <v>314</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1189</v>
      </c>
      <c r="J20" s="45">
        <v>1810</v>
      </c>
      <c r="K20" s="45">
        <v>629</v>
      </c>
      <c r="L20" s="45">
        <v>135</v>
      </c>
      <c r="M20" s="45">
        <v>414</v>
      </c>
      <c r="N20" s="45">
        <v>331</v>
      </c>
      <c r="O20" s="45">
        <v>357</v>
      </c>
      <c r="P20" s="45">
        <v>343</v>
      </c>
      <c r="Q20" s="45">
        <v>277</v>
      </c>
      <c r="R20" s="45">
        <v>54</v>
      </c>
      <c r="S20" s="45">
        <v>204</v>
      </c>
      <c r="T20" s="45">
        <v>143</v>
      </c>
      <c r="U20" s="45">
        <v>260</v>
      </c>
      <c r="V20" s="45">
        <v>247</v>
      </c>
      <c r="W20" s="45">
        <v>267</v>
      </c>
      <c r="X20" s="45">
        <v>287</v>
      </c>
      <c r="Y20" s="45">
        <v>226</v>
      </c>
      <c r="Z20" s="45">
        <v>355</v>
      </c>
      <c r="AA20" s="45">
        <v>460</v>
      </c>
      <c r="AB20" s="45">
        <v>79</v>
      </c>
      <c r="AC20" s="45">
        <v>314</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2210</v>
      </c>
      <c r="J22" s="25">
        <v>2374</v>
      </c>
      <c r="K22" s="25">
        <v>2011</v>
      </c>
      <c r="L22" s="25">
        <v>1754</v>
      </c>
      <c r="M22" s="25">
        <v>1195</v>
      </c>
      <c r="N22" s="25">
        <v>744</v>
      </c>
      <c r="O22" s="25">
        <v>651</v>
      </c>
      <c r="P22" s="25">
        <v>510</v>
      </c>
      <c r="Q22" s="25">
        <v>480</v>
      </c>
      <c r="R22" s="25">
        <v>442</v>
      </c>
      <c r="S22" s="25">
        <v>372</v>
      </c>
      <c r="T22" s="25">
        <v>370</v>
      </c>
      <c r="U22" s="25">
        <v>491</v>
      </c>
      <c r="V22" s="25">
        <v>531</v>
      </c>
      <c r="W22" s="25">
        <v>515</v>
      </c>
      <c r="X22" s="25">
        <v>543</v>
      </c>
      <c r="Y22" s="25">
        <v>537</v>
      </c>
      <c r="Z22" s="25">
        <v>591</v>
      </c>
      <c r="AA22" s="25">
        <v>669</v>
      </c>
      <c r="AB22" s="25">
        <v>663</v>
      </c>
      <c r="AC22" s="25">
        <v>509</v>
      </c>
      <c r="AD22" s="25">
        <v>238</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2210</v>
      </c>
      <c r="J23" s="45">
        <v>2374</v>
      </c>
      <c r="K23" s="45">
        <v>2011</v>
      </c>
      <c r="L23" s="45">
        <v>1754</v>
      </c>
      <c r="M23" s="45">
        <v>1195</v>
      </c>
      <c r="N23" s="45">
        <v>744</v>
      </c>
      <c r="O23" s="45">
        <v>651</v>
      </c>
      <c r="P23" s="45">
        <v>510</v>
      </c>
      <c r="Q23" s="45">
        <v>480</v>
      </c>
      <c r="R23" s="45">
        <v>442</v>
      </c>
      <c r="S23" s="45">
        <v>372</v>
      </c>
      <c r="T23" s="45">
        <v>370</v>
      </c>
      <c r="U23" s="45">
        <v>491</v>
      </c>
      <c r="V23" s="45">
        <v>531</v>
      </c>
      <c r="W23" s="45">
        <v>515</v>
      </c>
      <c r="X23" s="45">
        <v>543</v>
      </c>
      <c r="Y23" s="45">
        <v>537</v>
      </c>
      <c r="Z23" s="45">
        <v>591</v>
      </c>
      <c r="AA23" s="45">
        <v>669</v>
      </c>
      <c r="AB23" s="45">
        <v>663</v>
      </c>
      <c r="AC23" s="45">
        <v>509</v>
      </c>
      <c r="AD23" s="45">
        <v>238</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866</v>
      </c>
      <c r="J25" s="25">
        <v>1646</v>
      </c>
      <c r="K25" s="25">
        <v>991</v>
      </c>
      <c r="L25" s="25">
        <v>392</v>
      </c>
      <c r="M25" s="25">
        <v>973</v>
      </c>
      <c r="N25" s="25">
        <v>782</v>
      </c>
      <c r="O25" s="25">
        <v>429</v>
      </c>
      <c r="P25" s="25">
        <v>484</v>
      </c>
      <c r="Q25" s="25">
        <v>307</v>
      </c>
      <c r="R25" s="25">
        <v>92</v>
      </c>
      <c r="S25" s="25">
        <v>274</v>
      </c>
      <c r="T25" s="25">
        <v>145</v>
      </c>
      <c r="U25" s="25">
        <v>139</v>
      </c>
      <c r="V25" s="25">
        <v>207</v>
      </c>
      <c r="W25" s="25">
        <v>283</v>
      </c>
      <c r="X25" s="25">
        <v>259</v>
      </c>
      <c r="Y25" s="25">
        <v>232</v>
      </c>
      <c r="Z25" s="25">
        <v>301</v>
      </c>
      <c r="AA25" s="25">
        <v>382</v>
      </c>
      <c r="AB25" s="25">
        <v>85</v>
      </c>
      <c r="AC25" s="25">
        <v>468</v>
      </c>
      <c r="AD25" s="25">
        <v>271</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866</v>
      </c>
      <c r="J26" s="45">
        <v>1646</v>
      </c>
      <c r="K26" s="45">
        <v>991</v>
      </c>
      <c r="L26" s="45">
        <v>392</v>
      </c>
      <c r="M26" s="45">
        <v>973</v>
      </c>
      <c r="N26" s="45">
        <v>782</v>
      </c>
      <c r="O26" s="45">
        <v>429</v>
      </c>
      <c r="P26" s="45">
        <v>484</v>
      </c>
      <c r="Q26" s="45">
        <v>307</v>
      </c>
      <c r="R26" s="45">
        <v>92</v>
      </c>
      <c r="S26" s="45">
        <v>274</v>
      </c>
      <c r="T26" s="45">
        <v>145</v>
      </c>
      <c r="U26" s="45">
        <v>139</v>
      </c>
      <c r="V26" s="45">
        <v>207</v>
      </c>
      <c r="W26" s="45">
        <v>283</v>
      </c>
      <c r="X26" s="45">
        <v>259</v>
      </c>
      <c r="Y26" s="45">
        <v>232</v>
      </c>
      <c r="Z26" s="45">
        <v>301</v>
      </c>
      <c r="AA26" s="45">
        <v>382</v>
      </c>
      <c r="AB26" s="45">
        <v>85</v>
      </c>
      <c r="AC26" s="45">
        <v>468</v>
      </c>
      <c r="AD26" s="45">
        <v>271</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186" priority="18" operator="greaterThan">
      <formula>95%</formula>
    </cfRule>
    <cfRule type="cellIs" dxfId="185" priority="19" operator="greaterThanOrEqual">
      <formula>90%</formula>
    </cfRule>
    <cfRule type="cellIs" dxfId="184" priority="20" operator="lessThan">
      <formula>89.99%</formula>
    </cfRule>
  </conditionalFormatting>
  <conditionalFormatting sqref="AF13">
    <cfRule type="cellIs" dxfId="183" priority="15" operator="greaterThan">
      <formula>95%</formula>
    </cfRule>
    <cfRule type="cellIs" dxfId="182" priority="16" operator="greaterThanOrEqual">
      <formula>90%</formula>
    </cfRule>
    <cfRule type="cellIs" dxfId="181" priority="17" operator="lessThan">
      <formula>89.99%</formula>
    </cfRule>
  </conditionalFormatting>
  <conditionalFormatting sqref="AF16">
    <cfRule type="cellIs" dxfId="180" priority="12" operator="greaterThan">
      <formula>95%</formula>
    </cfRule>
    <cfRule type="cellIs" dxfId="179" priority="13" operator="greaterThanOrEqual">
      <formula>90%</formula>
    </cfRule>
    <cfRule type="cellIs" dxfId="178" priority="14" operator="lessThan">
      <formula>89.99%</formula>
    </cfRule>
  </conditionalFormatting>
  <conditionalFormatting sqref="AF19">
    <cfRule type="cellIs" dxfId="177" priority="9" operator="greaterThan">
      <formula>95%</formula>
    </cfRule>
    <cfRule type="cellIs" dxfId="176" priority="10" operator="greaterThanOrEqual">
      <formula>90%</formula>
    </cfRule>
    <cfRule type="cellIs" dxfId="175" priority="11" operator="lessThan">
      <formula>89.99%</formula>
    </cfRule>
  </conditionalFormatting>
  <conditionalFormatting sqref="AF22">
    <cfRule type="cellIs" dxfId="174" priority="1" operator="greaterThanOrEqual">
      <formula>100%</formula>
    </cfRule>
    <cfRule type="cellIs" dxfId="173" priority="2" operator="lessThan">
      <formula>99.99%</formula>
    </cfRule>
  </conditionalFormatting>
  <conditionalFormatting sqref="AF25">
    <cfRule type="cellIs" dxfId="172" priority="3" operator="greaterThan">
      <formula>95%</formula>
    </cfRule>
    <cfRule type="cellIs" dxfId="171" priority="4" operator="greaterThanOrEqual">
      <formula>90%</formula>
    </cfRule>
    <cfRule type="cellIs" dxfId="170" priority="5" operator="lessThan">
      <formula>89.99%</formula>
    </cfRule>
  </conditionalFormatting>
  <conditionalFormatting sqref="I21:AE21">
    <cfRule type="colorScale" priority="52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AR48"/>
  <sheetViews>
    <sheetView showGridLines="0" topLeftCell="D4" zoomScale="55" zoomScaleNormal="55" workbookViewId="0">
      <selection activeCell="AD22" sqref="AD22:AD23"/>
    </sheetView>
  </sheetViews>
  <sheetFormatPr baseColWidth="10" defaultColWidth="11.44140625" defaultRowHeight="30" customHeight="1" x14ac:dyDescent="0.25"/>
  <cols>
    <col min="1" max="1" width="10.5546875" style="1" bestFit="1" customWidth="1"/>
    <col min="2" max="2" width="23.33203125" style="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15</v>
      </c>
      <c r="F2" s="99" t="s">
        <v>25</v>
      </c>
      <c r="G2" s="99"/>
      <c r="H2" s="22">
        <v>91551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8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470</v>
      </c>
      <c r="J10" s="25">
        <v>923</v>
      </c>
      <c r="K10" s="25">
        <v>821</v>
      </c>
      <c r="L10" s="25">
        <v>85</v>
      </c>
      <c r="M10" s="25">
        <v>401</v>
      </c>
      <c r="N10" s="25">
        <v>514</v>
      </c>
      <c r="O10" s="25">
        <v>482</v>
      </c>
      <c r="P10" s="25">
        <v>446</v>
      </c>
      <c r="Q10" s="25">
        <v>458</v>
      </c>
      <c r="R10" s="25">
        <v>35</v>
      </c>
      <c r="S10" s="25">
        <v>175</v>
      </c>
      <c r="T10" s="25">
        <v>163</v>
      </c>
      <c r="U10" s="25">
        <v>233</v>
      </c>
      <c r="V10" s="25">
        <v>267</v>
      </c>
      <c r="W10" s="25">
        <v>383</v>
      </c>
      <c r="X10" s="25">
        <v>373</v>
      </c>
      <c r="Y10" s="25">
        <v>356</v>
      </c>
      <c r="Z10" s="25">
        <v>556</v>
      </c>
      <c r="AA10" s="25">
        <v>730</v>
      </c>
      <c r="AB10" s="25">
        <v>323</v>
      </c>
      <c r="AC10" s="25">
        <v>4</v>
      </c>
      <c r="AD10" s="25">
        <v>2</v>
      </c>
      <c r="AE10" s="25">
        <v>0</v>
      </c>
      <c r="AF10" s="107">
        <f>IFERROR(SUM(I10:AE10)/SUM(I11:AE11),0)</f>
        <v>1</v>
      </c>
    </row>
    <row r="11" spans="1:44" s="2" customFormat="1" ht="73.8" customHeight="1" thickTop="1" thickBot="1" x14ac:dyDescent="0.3">
      <c r="A11" s="118"/>
      <c r="B11" s="119"/>
      <c r="C11" s="114"/>
      <c r="D11" s="115"/>
      <c r="E11" s="114"/>
      <c r="F11" s="116"/>
      <c r="G11" s="117"/>
      <c r="H11" s="27" t="str">
        <f>'PANEL DE CONTROL DISTRITAL'!H10</f>
        <v>Número de fichas requisitadas - Notificaciones de improcedencia de trámite</v>
      </c>
      <c r="I11" s="45">
        <v>470</v>
      </c>
      <c r="J11" s="45">
        <v>923</v>
      </c>
      <c r="K11" s="45">
        <v>821</v>
      </c>
      <c r="L11" s="45">
        <v>85</v>
      </c>
      <c r="M11" s="45">
        <v>401</v>
      </c>
      <c r="N11" s="45">
        <v>514</v>
      </c>
      <c r="O11" s="45">
        <v>482</v>
      </c>
      <c r="P11" s="45">
        <v>446</v>
      </c>
      <c r="Q11" s="45">
        <v>458</v>
      </c>
      <c r="R11" s="45">
        <v>35</v>
      </c>
      <c r="S11" s="45">
        <v>175</v>
      </c>
      <c r="T11" s="45">
        <v>163</v>
      </c>
      <c r="U11" s="45">
        <v>233</v>
      </c>
      <c r="V11" s="45">
        <v>267</v>
      </c>
      <c r="W11" s="45">
        <v>383</v>
      </c>
      <c r="X11" s="45">
        <v>373</v>
      </c>
      <c r="Y11" s="45">
        <v>356</v>
      </c>
      <c r="Z11" s="45">
        <v>556</v>
      </c>
      <c r="AA11" s="45">
        <v>730</v>
      </c>
      <c r="AB11" s="45">
        <v>323</v>
      </c>
      <c r="AC11" s="45">
        <v>4</v>
      </c>
      <c r="AD11" s="45">
        <v>2</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465</v>
      </c>
      <c r="J13" s="25">
        <v>922</v>
      </c>
      <c r="K13" s="25">
        <v>819</v>
      </c>
      <c r="L13" s="25">
        <v>85</v>
      </c>
      <c r="M13" s="25">
        <v>401</v>
      </c>
      <c r="N13" s="25">
        <v>511</v>
      </c>
      <c r="O13" s="25">
        <v>481</v>
      </c>
      <c r="P13" s="25">
        <v>445</v>
      </c>
      <c r="Q13" s="25">
        <v>458</v>
      </c>
      <c r="R13" s="25">
        <v>35</v>
      </c>
      <c r="S13" s="25">
        <v>175</v>
      </c>
      <c r="T13" s="25">
        <v>163</v>
      </c>
      <c r="U13" s="25">
        <v>233</v>
      </c>
      <c r="V13" s="25">
        <v>266</v>
      </c>
      <c r="W13" s="25">
        <v>383</v>
      </c>
      <c r="X13" s="25">
        <v>373</v>
      </c>
      <c r="Y13" s="25">
        <v>356</v>
      </c>
      <c r="Z13" s="25">
        <v>556</v>
      </c>
      <c r="AA13" s="25">
        <v>730</v>
      </c>
      <c r="AB13" s="25">
        <v>323</v>
      </c>
      <c r="AC13" s="25">
        <v>0</v>
      </c>
      <c r="AD13" s="25">
        <v>0</v>
      </c>
      <c r="AE13" s="25">
        <v>0</v>
      </c>
      <c r="AF13" s="107">
        <f>IFERROR(SUM(I13:AE13)/SUM(I14:AE14),0)</f>
        <v>0.9975609756097561</v>
      </c>
    </row>
    <row r="14" spans="1:44" s="3" customFormat="1" ht="50.1" customHeight="1" thickTop="1" thickBot="1" x14ac:dyDescent="0.3">
      <c r="A14" s="118"/>
      <c r="B14" s="119"/>
      <c r="C14" s="114"/>
      <c r="D14" s="115"/>
      <c r="E14" s="114"/>
      <c r="F14" s="116"/>
      <c r="G14" s="117"/>
      <c r="H14" s="27" t="str">
        <f>'PANEL DE CONTROL DISTRITAL'!H13</f>
        <v>Número de trámites aplicados</v>
      </c>
      <c r="I14" s="45">
        <v>470</v>
      </c>
      <c r="J14" s="45">
        <v>923</v>
      </c>
      <c r="K14" s="45">
        <v>821</v>
      </c>
      <c r="L14" s="45">
        <v>85</v>
      </c>
      <c r="M14" s="45">
        <v>401</v>
      </c>
      <c r="N14" s="45">
        <v>514</v>
      </c>
      <c r="O14" s="45">
        <v>482</v>
      </c>
      <c r="P14" s="45">
        <v>446</v>
      </c>
      <c r="Q14" s="45">
        <v>458</v>
      </c>
      <c r="R14" s="45">
        <v>35</v>
      </c>
      <c r="S14" s="45">
        <v>175</v>
      </c>
      <c r="T14" s="45">
        <v>163</v>
      </c>
      <c r="U14" s="45">
        <v>233</v>
      </c>
      <c r="V14" s="45">
        <v>267</v>
      </c>
      <c r="W14" s="45">
        <v>383</v>
      </c>
      <c r="X14" s="45">
        <v>373</v>
      </c>
      <c r="Y14" s="45">
        <v>356</v>
      </c>
      <c r="Z14" s="45">
        <v>556</v>
      </c>
      <c r="AA14" s="45">
        <v>730</v>
      </c>
      <c r="AB14" s="45">
        <v>323</v>
      </c>
      <c r="AC14" s="45">
        <v>4</v>
      </c>
      <c r="AD14" s="45">
        <v>2</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470</v>
      </c>
      <c r="J16" s="25">
        <v>923</v>
      </c>
      <c r="K16" s="25">
        <v>821</v>
      </c>
      <c r="L16" s="25">
        <v>85</v>
      </c>
      <c r="M16" s="25">
        <v>401</v>
      </c>
      <c r="N16" s="25">
        <v>514</v>
      </c>
      <c r="O16" s="25">
        <v>482</v>
      </c>
      <c r="P16" s="25">
        <v>446</v>
      </c>
      <c r="Q16" s="25">
        <v>458</v>
      </c>
      <c r="R16" s="25">
        <v>35</v>
      </c>
      <c r="S16" s="25">
        <v>175</v>
      </c>
      <c r="T16" s="25">
        <v>163</v>
      </c>
      <c r="U16" s="25">
        <v>233</v>
      </c>
      <c r="V16" s="25">
        <v>267</v>
      </c>
      <c r="W16" s="25">
        <v>383</v>
      </c>
      <c r="X16" s="25">
        <v>373</v>
      </c>
      <c r="Y16" s="25">
        <v>356</v>
      </c>
      <c r="Z16" s="25">
        <v>556</v>
      </c>
      <c r="AA16" s="25">
        <v>730</v>
      </c>
      <c r="AB16" s="25">
        <v>323</v>
      </c>
      <c r="AC16" s="25">
        <v>4</v>
      </c>
      <c r="AD16" s="25">
        <v>2</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470</v>
      </c>
      <c r="J17" s="45">
        <v>923</v>
      </c>
      <c r="K17" s="45">
        <v>821</v>
      </c>
      <c r="L17" s="45">
        <v>85</v>
      </c>
      <c r="M17" s="45">
        <v>401</v>
      </c>
      <c r="N17" s="45">
        <v>514</v>
      </c>
      <c r="O17" s="45">
        <v>482</v>
      </c>
      <c r="P17" s="45">
        <v>446</v>
      </c>
      <c r="Q17" s="45">
        <v>458</v>
      </c>
      <c r="R17" s="45">
        <v>35</v>
      </c>
      <c r="S17" s="45">
        <v>175</v>
      </c>
      <c r="T17" s="45">
        <v>163</v>
      </c>
      <c r="U17" s="45">
        <v>233</v>
      </c>
      <c r="V17" s="45">
        <v>267</v>
      </c>
      <c r="W17" s="45">
        <v>383</v>
      </c>
      <c r="X17" s="45">
        <v>373</v>
      </c>
      <c r="Y17" s="45">
        <v>356</v>
      </c>
      <c r="Z17" s="45">
        <v>556</v>
      </c>
      <c r="AA17" s="45">
        <v>730</v>
      </c>
      <c r="AB17" s="45">
        <v>323</v>
      </c>
      <c r="AC17" s="45">
        <v>4</v>
      </c>
      <c r="AD17" s="45">
        <v>2</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2183</v>
      </c>
      <c r="J19" s="25">
        <v>2757</v>
      </c>
      <c r="K19" s="25">
        <v>1122</v>
      </c>
      <c r="L19" s="25">
        <v>298</v>
      </c>
      <c r="M19" s="25">
        <v>587</v>
      </c>
      <c r="N19" s="25">
        <v>498</v>
      </c>
      <c r="O19" s="25">
        <v>492</v>
      </c>
      <c r="P19" s="25">
        <v>421</v>
      </c>
      <c r="Q19" s="25">
        <v>428</v>
      </c>
      <c r="R19" s="25">
        <v>125</v>
      </c>
      <c r="S19" s="25">
        <v>271</v>
      </c>
      <c r="T19" s="25">
        <v>149</v>
      </c>
      <c r="U19" s="25">
        <v>243</v>
      </c>
      <c r="V19" s="25">
        <v>262</v>
      </c>
      <c r="W19" s="25">
        <v>297</v>
      </c>
      <c r="X19" s="25">
        <v>397</v>
      </c>
      <c r="Y19" s="25">
        <v>324</v>
      </c>
      <c r="Z19" s="25">
        <v>519</v>
      </c>
      <c r="AA19" s="25">
        <v>616</v>
      </c>
      <c r="AB19" s="25">
        <v>149</v>
      </c>
      <c r="AC19" s="25">
        <v>516</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2183</v>
      </c>
      <c r="J20" s="45">
        <v>2757</v>
      </c>
      <c r="K20" s="45">
        <v>1122</v>
      </c>
      <c r="L20" s="45">
        <v>298</v>
      </c>
      <c r="M20" s="45">
        <v>587</v>
      </c>
      <c r="N20" s="45">
        <v>498</v>
      </c>
      <c r="O20" s="45">
        <v>492</v>
      </c>
      <c r="P20" s="45">
        <v>421</v>
      </c>
      <c r="Q20" s="45">
        <v>428</v>
      </c>
      <c r="R20" s="45">
        <v>125</v>
      </c>
      <c r="S20" s="45">
        <v>271</v>
      </c>
      <c r="T20" s="45">
        <v>149</v>
      </c>
      <c r="U20" s="45">
        <v>243</v>
      </c>
      <c r="V20" s="45">
        <v>262</v>
      </c>
      <c r="W20" s="45">
        <v>297</v>
      </c>
      <c r="X20" s="45">
        <v>397</v>
      </c>
      <c r="Y20" s="45">
        <v>324</v>
      </c>
      <c r="Z20" s="45">
        <v>519</v>
      </c>
      <c r="AA20" s="45">
        <v>616</v>
      </c>
      <c r="AB20" s="45">
        <v>149</v>
      </c>
      <c r="AC20" s="45">
        <v>516</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4952</v>
      </c>
      <c r="J22" s="25">
        <v>5378</v>
      </c>
      <c r="K22" s="25">
        <v>4795</v>
      </c>
      <c r="L22" s="25">
        <v>4189</v>
      </c>
      <c r="M22" s="25">
        <v>2877</v>
      </c>
      <c r="N22" s="25">
        <v>2192</v>
      </c>
      <c r="O22" s="25">
        <v>1698</v>
      </c>
      <c r="P22" s="25">
        <v>1382</v>
      </c>
      <c r="Q22" s="25">
        <v>1191</v>
      </c>
      <c r="R22" s="25">
        <v>765</v>
      </c>
      <c r="S22" s="25">
        <v>710</v>
      </c>
      <c r="T22" s="25">
        <v>536</v>
      </c>
      <c r="U22" s="25">
        <v>486</v>
      </c>
      <c r="V22" s="25">
        <v>522</v>
      </c>
      <c r="W22" s="25">
        <v>565</v>
      </c>
      <c r="X22" s="25">
        <v>638</v>
      </c>
      <c r="Y22" s="25">
        <v>649</v>
      </c>
      <c r="Z22" s="25">
        <v>699</v>
      </c>
      <c r="AA22" s="25">
        <v>959</v>
      </c>
      <c r="AB22" s="25">
        <v>1047</v>
      </c>
      <c r="AC22" s="25">
        <v>952</v>
      </c>
      <c r="AD22" s="25">
        <v>128</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4952</v>
      </c>
      <c r="J23" s="45">
        <v>5378</v>
      </c>
      <c r="K23" s="45">
        <v>4795</v>
      </c>
      <c r="L23" s="45">
        <v>4189</v>
      </c>
      <c r="M23" s="45">
        <v>2877</v>
      </c>
      <c r="N23" s="45">
        <v>2192</v>
      </c>
      <c r="O23" s="45">
        <v>1698</v>
      </c>
      <c r="P23" s="45">
        <v>1382</v>
      </c>
      <c r="Q23" s="45">
        <v>1191</v>
      </c>
      <c r="R23" s="45">
        <v>765</v>
      </c>
      <c r="S23" s="45">
        <v>710</v>
      </c>
      <c r="T23" s="45">
        <v>536</v>
      </c>
      <c r="U23" s="45">
        <v>486</v>
      </c>
      <c r="V23" s="45">
        <v>522</v>
      </c>
      <c r="W23" s="45">
        <v>565</v>
      </c>
      <c r="X23" s="45">
        <v>638</v>
      </c>
      <c r="Y23" s="45">
        <v>649</v>
      </c>
      <c r="Z23" s="45">
        <v>699</v>
      </c>
      <c r="AA23" s="45">
        <v>959</v>
      </c>
      <c r="AB23" s="45">
        <v>1047</v>
      </c>
      <c r="AC23" s="45">
        <v>952</v>
      </c>
      <c r="AD23" s="45">
        <v>128</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1519</v>
      </c>
      <c r="J25" s="25">
        <v>2331</v>
      </c>
      <c r="K25" s="25">
        <v>1697</v>
      </c>
      <c r="L25" s="25">
        <v>904</v>
      </c>
      <c r="M25" s="25">
        <v>1899</v>
      </c>
      <c r="N25" s="25">
        <v>1183</v>
      </c>
      <c r="O25" s="25">
        <v>901</v>
      </c>
      <c r="P25" s="25">
        <v>737</v>
      </c>
      <c r="Q25" s="25">
        <v>619</v>
      </c>
      <c r="R25" s="25">
        <v>57</v>
      </c>
      <c r="S25" s="25">
        <v>326</v>
      </c>
      <c r="T25" s="25">
        <v>323</v>
      </c>
      <c r="U25" s="25">
        <v>293</v>
      </c>
      <c r="V25" s="25">
        <v>226</v>
      </c>
      <c r="W25" s="25">
        <v>254</v>
      </c>
      <c r="X25" s="25">
        <v>324</v>
      </c>
      <c r="Y25" s="25">
        <v>313</v>
      </c>
      <c r="Z25" s="25">
        <v>469</v>
      </c>
      <c r="AA25" s="25">
        <v>356</v>
      </c>
      <c r="AB25" s="25">
        <v>61</v>
      </c>
      <c r="AC25" s="25">
        <v>611</v>
      </c>
      <c r="AD25" s="25">
        <v>824</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1519</v>
      </c>
      <c r="J26" s="45">
        <v>2331</v>
      </c>
      <c r="K26" s="45">
        <v>1697</v>
      </c>
      <c r="L26" s="45">
        <v>904</v>
      </c>
      <c r="M26" s="45">
        <v>1899</v>
      </c>
      <c r="N26" s="45">
        <v>1183</v>
      </c>
      <c r="O26" s="45">
        <v>901</v>
      </c>
      <c r="P26" s="45">
        <v>737</v>
      </c>
      <c r="Q26" s="45">
        <v>619</v>
      </c>
      <c r="R26" s="45">
        <v>57</v>
      </c>
      <c r="S26" s="45">
        <v>326</v>
      </c>
      <c r="T26" s="45">
        <v>323</v>
      </c>
      <c r="U26" s="45">
        <v>293</v>
      </c>
      <c r="V26" s="45">
        <v>226</v>
      </c>
      <c r="W26" s="45">
        <v>254</v>
      </c>
      <c r="X26" s="45">
        <v>324</v>
      </c>
      <c r="Y26" s="45">
        <v>313</v>
      </c>
      <c r="Z26" s="45">
        <v>469</v>
      </c>
      <c r="AA26" s="45">
        <v>356</v>
      </c>
      <c r="AB26" s="45">
        <v>61</v>
      </c>
      <c r="AC26" s="45">
        <v>611</v>
      </c>
      <c r="AD26" s="45">
        <v>824</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169" priority="18" operator="greaterThan">
      <formula>95%</formula>
    </cfRule>
    <cfRule type="cellIs" dxfId="168" priority="19" operator="greaterThanOrEqual">
      <formula>90%</formula>
    </cfRule>
    <cfRule type="cellIs" dxfId="167" priority="20" operator="lessThan">
      <formula>89.99%</formula>
    </cfRule>
  </conditionalFormatting>
  <conditionalFormatting sqref="AF13">
    <cfRule type="cellIs" dxfId="166" priority="15" operator="greaterThan">
      <formula>95%</formula>
    </cfRule>
    <cfRule type="cellIs" dxfId="165" priority="16" operator="greaterThanOrEqual">
      <formula>90%</formula>
    </cfRule>
    <cfRule type="cellIs" dxfId="164" priority="17" operator="lessThan">
      <formula>89.99%</formula>
    </cfRule>
  </conditionalFormatting>
  <conditionalFormatting sqref="AF16">
    <cfRule type="cellIs" dxfId="163" priority="12" operator="greaterThan">
      <formula>95%</formula>
    </cfRule>
    <cfRule type="cellIs" dxfId="162" priority="13" operator="greaterThanOrEqual">
      <formula>90%</formula>
    </cfRule>
    <cfRule type="cellIs" dxfId="161" priority="14" operator="lessThan">
      <formula>89.99%</formula>
    </cfRule>
  </conditionalFormatting>
  <conditionalFormatting sqref="AF19">
    <cfRule type="cellIs" dxfId="160" priority="9" operator="greaterThan">
      <formula>95%</formula>
    </cfRule>
    <cfRule type="cellIs" dxfId="159" priority="10" operator="greaterThanOrEqual">
      <formula>90%</formula>
    </cfRule>
    <cfRule type="cellIs" dxfId="158" priority="11" operator="lessThan">
      <formula>89.99%</formula>
    </cfRule>
  </conditionalFormatting>
  <conditionalFormatting sqref="AF22">
    <cfRule type="cellIs" dxfId="157" priority="1" operator="greaterThanOrEqual">
      <formula>100%</formula>
    </cfRule>
    <cfRule type="cellIs" dxfId="156" priority="2" operator="lessThan">
      <formula>99.99%</formula>
    </cfRule>
  </conditionalFormatting>
  <conditionalFormatting sqref="AF25">
    <cfRule type="cellIs" dxfId="155" priority="3" operator="greaterThan">
      <formula>95%</formula>
    </cfRule>
    <cfRule type="cellIs" dxfId="154" priority="4" operator="greaterThanOrEqual">
      <formula>90%</formula>
    </cfRule>
    <cfRule type="cellIs" dxfId="153" priority="5" operator="lessThan">
      <formula>89.99%</formula>
    </cfRule>
  </conditionalFormatting>
  <conditionalFormatting sqref="I21:AE21">
    <cfRule type="colorScale" priority="52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945D2-FBBB-4D41-B08B-8BA6E653D5C3}">
  <sheetPr>
    <tabColor theme="8"/>
  </sheetPr>
  <dimension ref="A1:AR48"/>
  <sheetViews>
    <sheetView showGridLines="0" topLeftCell="D1" zoomScale="55" zoomScaleNormal="55" workbookViewId="0">
      <selection activeCell="AC11" sqref="AC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15</v>
      </c>
      <c r="F2" s="99" t="s">
        <v>25</v>
      </c>
      <c r="G2" s="99"/>
      <c r="H2" s="22">
        <v>90152</v>
      </c>
      <c r="I2" s="21"/>
      <c r="J2" s="21"/>
      <c r="K2" s="21"/>
      <c r="L2" s="21"/>
      <c r="M2" s="21"/>
      <c r="N2" s="21"/>
      <c r="O2" s="21"/>
      <c r="P2" s="12"/>
      <c r="Q2" s="12"/>
      <c r="R2" s="12"/>
      <c r="S2" s="12"/>
      <c r="T2" s="12"/>
      <c r="U2" s="12"/>
      <c r="V2" s="12"/>
      <c r="W2" s="12"/>
      <c r="X2" s="12"/>
      <c r="Y2" s="12"/>
      <c r="Z2" s="12"/>
      <c r="AA2" s="12"/>
      <c r="AB2" s="12"/>
      <c r="AC2" s="12"/>
      <c r="AD2" s="12"/>
      <c r="AE2" s="12"/>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514</v>
      </c>
      <c r="J10" s="25">
        <v>840</v>
      </c>
      <c r="K10" s="25">
        <v>713</v>
      </c>
      <c r="L10" s="25">
        <v>73</v>
      </c>
      <c r="M10" s="25">
        <v>435</v>
      </c>
      <c r="N10" s="25">
        <v>482</v>
      </c>
      <c r="O10" s="25">
        <v>436</v>
      </c>
      <c r="P10" s="25">
        <v>377</v>
      </c>
      <c r="Q10" s="25">
        <v>362</v>
      </c>
      <c r="R10" s="25">
        <v>27</v>
      </c>
      <c r="S10" s="25">
        <v>184</v>
      </c>
      <c r="T10" s="25">
        <v>156</v>
      </c>
      <c r="U10" s="25">
        <v>252</v>
      </c>
      <c r="V10" s="25">
        <v>290</v>
      </c>
      <c r="W10" s="25">
        <v>343</v>
      </c>
      <c r="X10" s="25">
        <v>354</v>
      </c>
      <c r="Y10" s="25">
        <v>373</v>
      </c>
      <c r="Z10" s="25">
        <v>474</v>
      </c>
      <c r="AA10" s="25">
        <v>666</v>
      </c>
      <c r="AB10" s="25">
        <v>223</v>
      </c>
      <c r="AC10" s="25">
        <v>0</v>
      </c>
      <c r="AD10" s="25">
        <v>2</v>
      </c>
      <c r="AE10" s="25">
        <v>0</v>
      </c>
      <c r="AF10" s="107">
        <f>IFERROR(SUM(I10:AE10)/SUM(I11:AE11),0)</f>
        <v>0.99344348282192496</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515</v>
      </c>
      <c r="J11" s="45">
        <v>842</v>
      </c>
      <c r="K11" s="45">
        <v>714</v>
      </c>
      <c r="L11" s="45">
        <v>73</v>
      </c>
      <c r="M11" s="45">
        <v>436</v>
      </c>
      <c r="N11" s="45">
        <v>482</v>
      </c>
      <c r="O11" s="45">
        <v>439</v>
      </c>
      <c r="P11" s="45">
        <v>386</v>
      </c>
      <c r="Q11" s="45">
        <v>364</v>
      </c>
      <c r="R11" s="45">
        <v>27</v>
      </c>
      <c r="S11" s="45">
        <v>185</v>
      </c>
      <c r="T11" s="45">
        <v>156</v>
      </c>
      <c r="U11" s="45">
        <v>252</v>
      </c>
      <c r="V11" s="45">
        <v>294</v>
      </c>
      <c r="W11" s="45">
        <v>353</v>
      </c>
      <c r="X11" s="45">
        <v>356</v>
      </c>
      <c r="Y11" s="45">
        <v>373</v>
      </c>
      <c r="Z11" s="45">
        <v>479</v>
      </c>
      <c r="AA11" s="45">
        <v>673</v>
      </c>
      <c r="AB11" s="45">
        <v>227</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514</v>
      </c>
      <c r="J13" s="25">
        <v>837</v>
      </c>
      <c r="K13" s="25">
        <v>712</v>
      </c>
      <c r="L13" s="25">
        <v>73</v>
      </c>
      <c r="M13" s="25">
        <v>435</v>
      </c>
      <c r="N13" s="25">
        <v>482</v>
      </c>
      <c r="O13" s="25">
        <v>436</v>
      </c>
      <c r="P13" s="25">
        <v>377</v>
      </c>
      <c r="Q13" s="25">
        <v>362</v>
      </c>
      <c r="R13" s="25">
        <v>27</v>
      </c>
      <c r="S13" s="25">
        <v>184</v>
      </c>
      <c r="T13" s="25">
        <v>156</v>
      </c>
      <c r="U13" s="25">
        <v>252</v>
      </c>
      <c r="V13" s="25">
        <v>290</v>
      </c>
      <c r="W13" s="25">
        <v>343</v>
      </c>
      <c r="X13" s="25">
        <v>354</v>
      </c>
      <c r="Y13" s="25">
        <v>373</v>
      </c>
      <c r="Z13" s="25">
        <v>474</v>
      </c>
      <c r="AA13" s="25">
        <v>666</v>
      </c>
      <c r="AB13" s="25">
        <v>223</v>
      </c>
      <c r="AC13" s="25">
        <v>0</v>
      </c>
      <c r="AD13" s="25">
        <v>0</v>
      </c>
      <c r="AE13" s="25">
        <v>0</v>
      </c>
      <c r="AF13" s="107">
        <f>IFERROR(SUM(I13:AE13)/SUM(I14:AE14),0)</f>
        <v>0.99920802534318898</v>
      </c>
    </row>
    <row r="14" spans="1:44" s="3" customFormat="1" ht="50.1" customHeight="1" thickTop="1" thickBot="1" x14ac:dyDescent="0.3">
      <c r="A14" s="118"/>
      <c r="B14" s="119"/>
      <c r="C14" s="114"/>
      <c r="D14" s="115"/>
      <c r="E14" s="114"/>
      <c r="F14" s="116"/>
      <c r="G14" s="117"/>
      <c r="H14" s="27" t="str">
        <f>'PANEL DE CONTROL DISTRITAL'!H13</f>
        <v>Número de trámites aplicados</v>
      </c>
      <c r="I14" s="45">
        <v>514</v>
      </c>
      <c r="J14" s="45">
        <v>840</v>
      </c>
      <c r="K14" s="45">
        <v>713</v>
      </c>
      <c r="L14" s="45">
        <v>73</v>
      </c>
      <c r="M14" s="45">
        <v>435</v>
      </c>
      <c r="N14" s="45">
        <v>482</v>
      </c>
      <c r="O14" s="45">
        <v>436</v>
      </c>
      <c r="P14" s="45">
        <v>377</v>
      </c>
      <c r="Q14" s="45">
        <v>362</v>
      </c>
      <c r="R14" s="45">
        <v>27</v>
      </c>
      <c r="S14" s="45">
        <v>184</v>
      </c>
      <c r="T14" s="45">
        <v>156</v>
      </c>
      <c r="U14" s="45">
        <v>252</v>
      </c>
      <c r="V14" s="45">
        <v>290</v>
      </c>
      <c r="W14" s="45">
        <v>343</v>
      </c>
      <c r="X14" s="45">
        <v>354</v>
      </c>
      <c r="Y14" s="45">
        <v>373</v>
      </c>
      <c r="Z14" s="45">
        <v>474</v>
      </c>
      <c r="AA14" s="45">
        <v>666</v>
      </c>
      <c r="AB14" s="45">
        <v>223</v>
      </c>
      <c r="AC14" s="45">
        <v>0</v>
      </c>
      <c r="AD14" s="45">
        <v>2</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514</v>
      </c>
      <c r="J16" s="25">
        <v>840</v>
      </c>
      <c r="K16" s="25">
        <v>713</v>
      </c>
      <c r="L16" s="25">
        <v>73</v>
      </c>
      <c r="M16" s="25">
        <v>435</v>
      </c>
      <c r="N16" s="25">
        <v>482</v>
      </c>
      <c r="O16" s="25">
        <v>436</v>
      </c>
      <c r="P16" s="25">
        <v>377</v>
      </c>
      <c r="Q16" s="25">
        <v>230</v>
      </c>
      <c r="R16" s="25">
        <v>27</v>
      </c>
      <c r="S16" s="25">
        <v>184</v>
      </c>
      <c r="T16" s="25">
        <v>156</v>
      </c>
      <c r="U16" s="25">
        <v>252</v>
      </c>
      <c r="V16" s="25">
        <v>290</v>
      </c>
      <c r="W16" s="25">
        <v>343</v>
      </c>
      <c r="X16" s="25">
        <v>354</v>
      </c>
      <c r="Y16" s="25">
        <v>373</v>
      </c>
      <c r="Z16" s="25">
        <v>474</v>
      </c>
      <c r="AA16" s="25">
        <v>666</v>
      </c>
      <c r="AB16" s="25">
        <v>223</v>
      </c>
      <c r="AC16" s="25">
        <v>0</v>
      </c>
      <c r="AD16" s="25">
        <v>2</v>
      </c>
      <c r="AE16" s="25">
        <v>0</v>
      </c>
      <c r="AF16" s="107">
        <f>IFERROR(SUM(I16:AE16)/SUM(I17:AE17),0)</f>
        <v>0.98257655755015838</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514</v>
      </c>
      <c r="J17" s="45">
        <v>840</v>
      </c>
      <c r="K17" s="45">
        <v>713</v>
      </c>
      <c r="L17" s="45">
        <v>73</v>
      </c>
      <c r="M17" s="45">
        <v>435</v>
      </c>
      <c r="N17" s="45">
        <v>482</v>
      </c>
      <c r="O17" s="45">
        <v>436</v>
      </c>
      <c r="P17" s="45">
        <v>377</v>
      </c>
      <c r="Q17" s="45">
        <v>362</v>
      </c>
      <c r="R17" s="45">
        <v>27</v>
      </c>
      <c r="S17" s="45">
        <v>184</v>
      </c>
      <c r="T17" s="45">
        <v>156</v>
      </c>
      <c r="U17" s="45">
        <v>252</v>
      </c>
      <c r="V17" s="45">
        <v>290</v>
      </c>
      <c r="W17" s="45">
        <v>343</v>
      </c>
      <c r="X17" s="45">
        <v>354</v>
      </c>
      <c r="Y17" s="45">
        <v>373</v>
      </c>
      <c r="Z17" s="45">
        <v>474</v>
      </c>
      <c r="AA17" s="45">
        <v>666</v>
      </c>
      <c r="AB17" s="45">
        <v>223</v>
      </c>
      <c r="AC17" s="45">
        <v>0</v>
      </c>
      <c r="AD17" s="45">
        <v>2</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1562</v>
      </c>
      <c r="J19" s="25">
        <v>2291</v>
      </c>
      <c r="K19" s="25">
        <v>986</v>
      </c>
      <c r="L19" s="25">
        <v>254</v>
      </c>
      <c r="M19" s="25">
        <v>599</v>
      </c>
      <c r="N19" s="25">
        <v>484</v>
      </c>
      <c r="O19" s="25">
        <v>363</v>
      </c>
      <c r="P19" s="25">
        <v>327</v>
      </c>
      <c r="Q19" s="25">
        <v>353</v>
      </c>
      <c r="R19" s="25">
        <v>92</v>
      </c>
      <c r="S19" s="25">
        <v>373</v>
      </c>
      <c r="T19" s="25">
        <v>131</v>
      </c>
      <c r="U19" s="25">
        <v>265</v>
      </c>
      <c r="V19" s="25">
        <v>261</v>
      </c>
      <c r="W19" s="25">
        <v>320</v>
      </c>
      <c r="X19" s="25">
        <v>367</v>
      </c>
      <c r="Y19" s="25">
        <v>321</v>
      </c>
      <c r="Z19" s="25">
        <v>472</v>
      </c>
      <c r="AA19" s="25">
        <v>668</v>
      </c>
      <c r="AB19" s="25">
        <v>0</v>
      </c>
      <c r="AC19" s="25">
        <v>408</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1562</v>
      </c>
      <c r="J20" s="45">
        <v>2291</v>
      </c>
      <c r="K20" s="45">
        <v>986</v>
      </c>
      <c r="L20" s="45">
        <v>254</v>
      </c>
      <c r="M20" s="45">
        <v>599</v>
      </c>
      <c r="N20" s="45">
        <v>484</v>
      </c>
      <c r="O20" s="45">
        <v>363</v>
      </c>
      <c r="P20" s="45">
        <v>327</v>
      </c>
      <c r="Q20" s="45">
        <v>353</v>
      </c>
      <c r="R20" s="45">
        <v>92</v>
      </c>
      <c r="S20" s="45">
        <v>373</v>
      </c>
      <c r="T20" s="45">
        <v>131</v>
      </c>
      <c r="U20" s="45">
        <v>265</v>
      </c>
      <c r="V20" s="45">
        <v>261</v>
      </c>
      <c r="W20" s="45">
        <v>320</v>
      </c>
      <c r="X20" s="45">
        <v>367</v>
      </c>
      <c r="Y20" s="45">
        <v>321</v>
      </c>
      <c r="Z20" s="45">
        <v>472</v>
      </c>
      <c r="AA20" s="45">
        <v>668</v>
      </c>
      <c r="AB20" s="45">
        <v>0</v>
      </c>
      <c r="AC20" s="45">
        <v>408</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3004</v>
      </c>
      <c r="J22" s="25">
        <v>2642</v>
      </c>
      <c r="K22" s="25">
        <v>2459</v>
      </c>
      <c r="L22" s="25">
        <v>2393</v>
      </c>
      <c r="M22" s="25">
        <v>1750</v>
      </c>
      <c r="N22" s="25">
        <v>1635</v>
      </c>
      <c r="O22" s="25">
        <v>1312</v>
      </c>
      <c r="P22" s="25">
        <v>904</v>
      </c>
      <c r="Q22" s="25">
        <v>830</v>
      </c>
      <c r="R22" s="25">
        <v>603</v>
      </c>
      <c r="S22" s="25">
        <v>686</v>
      </c>
      <c r="T22" s="25">
        <v>507</v>
      </c>
      <c r="U22" s="25">
        <v>481</v>
      </c>
      <c r="V22" s="25">
        <v>505</v>
      </c>
      <c r="W22" s="25">
        <v>564</v>
      </c>
      <c r="X22" s="25">
        <v>633</v>
      </c>
      <c r="Y22" s="25">
        <v>670</v>
      </c>
      <c r="Z22" s="25">
        <v>775</v>
      </c>
      <c r="AA22" s="25">
        <v>966</v>
      </c>
      <c r="AB22" s="25">
        <v>920</v>
      </c>
      <c r="AC22" s="25">
        <v>898</v>
      </c>
      <c r="AD22" s="25">
        <v>106</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3004</v>
      </c>
      <c r="J23" s="45">
        <v>2642</v>
      </c>
      <c r="K23" s="45">
        <v>2459</v>
      </c>
      <c r="L23" s="45">
        <v>2393</v>
      </c>
      <c r="M23" s="45">
        <v>1750</v>
      </c>
      <c r="N23" s="45">
        <v>1635</v>
      </c>
      <c r="O23" s="45">
        <v>1312</v>
      </c>
      <c r="P23" s="45">
        <v>904</v>
      </c>
      <c r="Q23" s="45">
        <v>830</v>
      </c>
      <c r="R23" s="45">
        <v>603</v>
      </c>
      <c r="S23" s="45">
        <v>686</v>
      </c>
      <c r="T23" s="45">
        <v>507</v>
      </c>
      <c r="U23" s="45">
        <v>481</v>
      </c>
      <c r="V23" s="45">
        <v>505</v>
      </c>
      <c r="W23" s="45">
        <v>564</v>
      </c>
      <c r="X23" s="45">
        <v>633</v>
      </c>
      <c r="Y23" s="45">
        <v>670</v>
      </c>
      <c r="Z23" s="45">
        <v>775</v>
      </c>
      <c r="AA23" s="45">
        <v>966</v>
      </c>
      <c r="AB23" s="45">
        <v>920</v>
      </c>
      <c r="AC23" s="45">
        <v>898</v>
      </c>
      <c r="AD23" s="45">
        <v>106</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1311</v>
      </c>
      <c r="J25" s="25">
        <v>2653</v>
      </c>
      <c r="K25" s="25">
        <v>1161</v>
      </c>
      <c r="L25" s="25">
        <v>320</v>
      </c>
      <c r="M25" s="25">
        <v>1242</v>
      </c>
      <c r="N25" s="25">
        <v>599</v>
      </c>
      <c r="O25" s="25">
        <v>645</v>
      </c>
      <c r="P25" s="25">
        <v>735</v>
      </c>
      <c r="Q25" s="25">
        <v>427</v>
      </c>
      <c r="R25" s="25">
        <v>17</v>
      </c>
      <c r="S25" s="25">
        <v>290</v>
      </c>
      <c r="T25" s="25">
        <v>310</v>
      </c>
      <c r="U25" s="25">
        <v>291</v>
      </c>
      <c r="V25" s="25">
        <v>237</v>
      </c>
      <c r="W25" s="25">
        <v>261</v>
      </c>
      <c r="X25" s="25">
        <v>298</v>
      </c>
      <c r="Y25" s="25">
        <v>284</v>
      </c>
      <c r="Z25" s="25">
        <v>367</v>
      </c>
      <c r="AA25" s="25">
        <v>477</v>
      </c>
      <c r="AB25" s="25">
        <v>46</v>
      </c>
      <c r="AC25" s="25">
        <v>430</v>
      </c>
      <c r="AD25" s="25">
        <v>792</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1311</v>
      </c>
      <c r="J26" s="45">
        <v>2653</v>
      </c>
      <c r="K26" s="45">
        <v>1161</v>
      </c>
      <c r="L26" s="45">
        <v>320</v>
      </c>
      <c r="M26" s="45">
        <v>1242</v>
      </c>
      <c r="N26" s="45">
        <v>599</v>
      </c>
      <c r="O26" s="45">
        <v>645</v>
      </c>
      <c r="P26" s="45">
        <v>735</v>
      </c>
      <c r="Q26" s="45">
        <v>427</v>
      </c>
      <c r="R26" s="45">
        <v>17</v>
      </c>
      <c r="S26" s="45">
        <v>290</v>
      </c>
      <c r="T26" s="45">
        <v>310</v>
      </c>
      <c r="U26" s="45">
        <v>291</v>
      </c>
      <c r="V26" s="45">
        <v>237</v>
      </c>
      <c r="W26" s="45">
        <v>261</v>
      </c>
      <c r="X26" s="45">
        <v>298</v>
      </c>
      <c r="Y26" s="45">
        <v>284</v>
      </c>
      <c r="Z26" s="45">
        <v>367</v>
      </c>
      <c r="AA26" s="45">
        <v>477</v>
      </c>
      <c r="AB26" s="45">
        <v>46</v>
      </c>
      <c r="AC26" s="45">
        <v>430</v>
      </c>
      <c r="AD26" s="45">
        <v>792</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152" priority="18" operator="greaterThan">
      <formula>95%</formula>
    </cfRule>
    <cfRule type="cellIs" dxfId="151" priority="19" operator="greaterThanOrEqual">
      <formula>90%</formula>
    </cfRule>
    <cfRule type="cellIs" dxfId="150" priority="20" operator="lessThan">
      <formula>89.99%</formula>
    </cfRule>
  </conditionalFormatting>
  <conditionalFormatting sqref="AF13">
    <cfRule type="cellIs" dxfId="149" priority="15" operator="greaterThan">
      <formula>95%</formula>
    </cfRule>
    <cfRule type="cellIs" dxfId="148" priority="16" operator="greaterThanOrEqual">
      <formula>90%</formula>
    </cfRule>
    <cfRule type="cellIs" dxfId="147" priority="17" operator="lessThan">
      <formula>89.99%</formula>
    </cfRule>
  </conditionalFormatting>
  <conditionalFormatting sqref="AF16">
    <cfRule type="cellIs" dxfId="146" priority="12" operator="greaterThan">
      <formula>95%</formula>
    </cfRule>
    <cfRule type="cellIs" dxfId="145" priority="13" operator="greaterThanOrEqual">
      <formula>90%</formula>
    </cfRule>
    <cfRule type="cellIs" dxfId="144" priority="14" operator="lessThan">
      <formula>89.99%</formula>
    </cfRule>
  </conditionalFormatting>
  <conditionalFormatting sqref="AF19">
    <cfRule type="cellIs" dxfId="143" priority="9" operator="greaterThan">
      <formula>95%</formula>
    </cfRule>
    <cfRule type="cellIs" dxfId="142" priority="10" operator="greaterThanOrEqual">
      <formula>90%</formula>
    </cfRule>
    <cfRule type="cellIs" dxfId="141" priority="11" operator="lessThan">
      <formula>89.99%</formula>
    </cfRule>
  </conditionalFormatting>
  <conditionalFormatting sqref="AF22">
    <cfRule type="cellIs" dxfId="140" priority="1" operator="greaterThanOrEqual">
      <formula>100%</formula>
    </cfRule>
    <cfRule type="cellIs" dxfId="139" priority="2" operator="lessThan">
      <formula>99.99%</formula>
    </cfRule>
  </conditionalFormatting>
  <conditionalFormatting sqref="AF25">
    <cfRule type="cellIs" dxfId="138" priority="6" operator="greaterThan">
      <formula>95%</formula>
    </cfRule>
    <cfRule type="cellIs" dxfId="137" priority="7" operator="greaterThanOrEqual">
      <formula>90%</formula>
    </cfRule>
    <cfRule type="cellIs" dxfId="136" priority="8" operator="lessThan">
      <formula>89.99%</formula>
    </cfRule>
  </conditionalFormatting>
  <conditionalFormatting sqref="I21:AE21">
    <cfRule type="colorScale" priority="52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BE54FFCD-E48B-4896-936E-2694722C15C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AR48"/>
  <sheetViews>
    <sheetView showGridLines="0" zoomScale="55" zoomScaleNormal="55" workbookViewId="0">
      <selection activeCell="S11" sqref="S11:AB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16</v>
      </c>
      <c r="F2" s="99" t="s">
        <v>25</v>
      </c>
      <c r="G2" s="99"/>
      <c r="H2" s="22">
        <v>91651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897</v>
      </c>
      <c r="J10" s="25">
        <v>1395</v>
      </c>
      <c r="K10" s="25">
        <v>1159</v>
      </c>
      <c r="L10" s="25">
        <v>170</v>
      </c>
      <c r="M10" s="25">
        <v>763</v>
      </c>
      <c r="N10" s="25">
        <v>767</v>
      </c>
      <c r="O10" s="25">
        <v>817</v>
      </c>
      <c r="P10" s="25">
        <v>714</v>
      </c>
      <c r="Q10" s="25">
        <v>488</v>
      </c>
      <c r="R10" s="25">
        <v>102</v>
      </c>
      <c r="S10" s="25">
        <v>373</v>
      </c>
      <c r="T10" s="25">
        <v>399</v>
      </c>
      <c r="U10" s="25">
        <v>592</v>
      </c>
      <c r="V10" s="25">
        <v>597</v>
      </c>
      <c r="W10" s="25">
        <v>616</v>
      </c>
      <c r="X10" s="25">
        <v>605</v>
      </c>
      <c r="Y10" s="25">
        <v>636</v>
      </c>
      <c r="Z10" s="25">
        <v>787</v>
      </c>
      <c r="AA10" s="25">
        <v>1083</v>
      </c>
      <c r="AB10" s="25">
        <v>375</v>
      </c>
      <c r="AC10" s="25">
        <v>0</v>
      </c>
      <c r="AD10" s="25">
        <v>0</v>
      </c>
      <c r="AE10" s="25">
        <v>0</v>
      </c>
      <c r="AF10" s="107">
        <f>IFERROR(SUM(I10:AE10)/SUM(I11:AE11),0)</f>
        <v>1</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897</v>
      </c>
      <c r="J11" s="45">
        <v>1395</v>
      </c>
      <c r="K11" s="45">
        <v>1159</v>
      </c>
      <c r="L11" s="45">
        <v>170</v>
      </c>
      <c r="M11" s="45">
        <v>763</v>
      </c>
      <c r="N11" s="45">
        <v>767</v>
      </c>
      <c r="O11" s="45">
        <v>817</v>
      </c>
      <c r="P11" s="45">
        <v>714</v>
      </c>
      <c r="Q11" s="45">
        <v>488</v>
      </c>
      <c r="R11" s="45">
        <v>102</v>
      </c>
      <c r="S11" s="45">
        <v>373</v>
      </c>
      <c r="T11" s="45">
        <v>399</v>
      </c>
      <c r="U11" s="45">
        <v>592</v>
      </c>
      <c r="V11" s="45">
        <v>597</v>
      </c>
      <c r="W11" s="45">
        <v>616</v>
      </c>
      <c r="X11" s="45">
        <v>605</v>
      </c>
      <c r="Y11" s="45">
        <v>636</v>
      </c>
      <c r="Z11" s="45">
        <v>787</v>
      </c>
      <c r="AA11" s="45">
        <v>1083</v>
      </c>
      <c r="AB11" s="45">
        <v>375</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891</v>
      </c>
      <c r="J13" s="25">
        <v>1393</v>
      </c>
      <c r="K13" s="25">
        <v>1159</v>
      </c>
      <c r="L13" s="25">
        <v>170</v>
      </c>
      <c r="M13" s="25">
        <v>758</v>
      </c>
      <c r="N13" s="25">
        <v>767</v>
      </c>
      <c r="O13" s="25">
        <v>817</v>
      </c>
      <c r="P13" s="25">
        <v>713</v>
      </c>
      <c r="Q13" s="25">
        <v>488</v>
      </c>
      <c r="R13" s="25">
        <v>101</v>
      </c>
      <c r="S13" s="25">
        <v>372</v>
      </c>
      <c r="T13" s="25">
        <v>399</v>
      </c>
      <c r="U13" s="25">
        <v>592</v>
      </c>
      <c r="V13" s="25">
        <v>597</v>
      </c>
      <c r="W13" s="25">
        <v>616</v>
      </c>
      <c r="X13" s="25">
        <v>605</v>
      </c>
      <c r="Y13" s="25">
        <v>636</v>
      </c>
      <c r="Z13" s="25">
        <v>787</v>
      </c>
      <c r="AA13" s="25">
        <v>1083</v>
      </c>
      <c r="AB13" s="25">
        <v>375</v>
      </c>
      <c r="AC13" s="25">
        <v>0</v>
      </c>
      <c r="AD13" s="25">
        <v>0</v>
      </c>
      <c r="AE13" s="25">
        <v>0</v>
      </c>
      <c r="AF13" s="107">
        <f>IFERROR(SUM(I13:AE13)/SUM(I14:AE14),0)</f>
        <v>0.99880014998125233</v>
      </c>
    </row>
    <row r="14" spans="1:44" s="3" customFormat="1" ht="50.1" customHeight="1" thickTop="1" thickBot="1" x14ac:dyDescent="0.3">
      <c r="A14" s="118"/>
      <c r="B14" s="119"/>
      <c r="C14" s="114"/>
      <c r="D14" s="115"/>
      <c r="E14" s="114"/>
      <c r="F14" s="116"/>
      <c r="G14" s="117"/>
      <c r="H14" s="27" t="str">
        <f>'PANEL DE CONTROL DISTRITAL'!H13</f>
        <v>Número de trámites aplicados</v>
      </c>
      <c r="I14" s="45">
        <v>897</v>
      </c>
      <c r="J14" s="45">
        <v>1395</v>
      </c>
      <c r="K14" s="45">
        <v>1159</v>
      </c>
      <c r="L14" s="45">
        <v>170</v>
      </c>
      <c r="M14" s="45">
        <v>763</v>
      </c>
      <c r="N14" s="45">
        <v>767</v>
      </c>
      <c r="O14" s="45">
        <v>817</v>
      </c>
      <c r="P14" s="45">
        <v>714</v>
      </c>
      <c r="Q14" s="45">
        <v>488</v>
      </c>
      <c r="R14" s="45">
        <v>102</v>
      </c>
      <c r="S14" s="45">
        <v>373</v>
      </c>
      <c r="T14" s="45">
        <v>399</v>
      </c>
      <c r="U14" s="45">
        <v>592</v>
      </c>
      <c r="V14" s="45">
        <v>597</v>
      </c>
      <c r="W14" s="45">
        <v>616</v>
      </c>
      <c r="X14" s="45">
        <v>605</v>
      </c>
      <c r="Y14" s="45">
        <v>636</v>
      </c>
      <c r="Z14" s="45">
        <v>787</v>
      </c>
      <c r="AA14" s="45">
        <v>1083</v>
      </c>
      <c r="AB14" s="45">
        <v>375</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897</v>
      </c>
      <c r="J16" s="25">
        <v>1395</v>
      </c>
      <c r="K16" s="25">
        <v>1159</v>
      </c>
      <c r="L16" s="25">
        <v>170</v>
      </c>
      <c r="M16" s="25">
        <v>763</v>
      </c>
      <c r="N16" s="25">
        <v>762</v>
      </c>
      <c r="O16" s="25">
        <v>817</v>
      </c>
      <c r="P16" s="25">
        <v>714</v>
      </c>
      <c r="Q16" s="25">
        <v>488</v>
      </c>
      <c r="R16" s="25">
        <v>102</v>
      </c>
      <c r="S16" s="25">
        <v>373</v>
      </c>
      <c r="T16" s="25">
        <v>399</v>
      </c>
      <c r="U16" s="25">
        <v>592</v>
      </c>
      <c r="V16" s="25">
        <v>597</v>
      </c>
      <c r="W16" s="25">
        <v>616</v>
      </c>
      <c r="X16" s="25">
        <v>605</v>
      </c>
      <c r="Y16" s="25">
        <v>636</v>
      </c>
      <c r="Z16" s="25">
        <v>787</v>
      </c>
      <c r="AA16" s="25">
        <v>1083</v>
      </c>
      <c r="AB16" s="25">
        <v>375</v>
      </c>
      <c r="AC16" s="25">
        <v>0</v>
      </c>
      <c r="AD16" s="25">
        <v>0</v>
      </c>
      <c r="AE16" s="25">
        <v>0</v>
      </c>
      <c r="AF16" s="107">
        <f>IFERROR(SUM(I16:AE16)/SUM(I17:AE17),0)</f>
        <v>0.99962504686914133</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897</v>
      </c>
      <c r="J17" s="45">
        <v>1395</v>
      </c>
      <c r="K17" s="45">
        <v>1159</v>
      </c>
      <c r="L17" s="45">
        <v>170</v>
      </c>
      <c r="M17" s="45">
        <v>763</v>
      </c>
      <c r="N17" s="45">
        <v>767</v>
      </c>
      <c r="O17" s="45">
        <v>817</v>
      </c>
      <c r="P17" s="45">
        <v>714</v>
      </c>
      <c r="Q17" s="45">
        <v>488</v>
      </c>
      <c r="R17" s="45">
        <v>102</v>
      </c>
      <c r="S17" s="45">
        <v>373</v>
      </c>
      <c r="T17" s="45">
        <v>399</v>
      </c>
      <c r="U17" s="45">
        <v>592</v>
      </c>
      <c r="V17" s="45">
        <v>597</v>
      </c>
      <c r="W17" s="45">
        <v>616</v>
      </c>
      <c r="X17" s="45">
        <v>605</v>
      </c>
      <c r="Y17" s="45">
        <v>636</v>
      </c>
      <c r="Z17" s="45">
        <v>787</v>
      </c>
      <c r="AA17" s="45">
        <v>1083</v>
      </c>
      <c r="AB17" s="45">
        <v>375</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2644</v>
      </c>
      <c r="J19" s="25">
        <v>3634</v>
      </c>
      <c r="K19" s="25">
        <v>1679</v>
      </c>
      <c r="L19" s="25">
        <v>407</v>
      </c>
      <c r="M19" s="25">
        <v>990</v>
      </c>
      <c r="N19" s="25">
        <v>830</v>
      </c>
      <c r="O19" s="25">
        <v>699</v>
      </c>
      <c r="P19" s="25">
        <v>772</v>
      </c>
      <c r="Q19" s="25">
        <v>515</v>
      </c>
      <c r="R19" s="25">
        <v>128</v>
      </c>
      <c r="S19" s="25">
        <v>505</v>
      </c>
      <c r="T19" s="25">
        <v>302</v>
      </c>
      <c r="U19" s="25">
        <v>651</v>
      </c>
      <c r="V19" s="25">
        <v>458</v>
      </c>
      <c r="W19" s="25">
        <v>745</v>
      </c>
      <c r="X19" s="25">
        <v>573</v>
      </c>
      <c r="Y19" s="25">
        <v>584</v>
      </c>
      <c r="Z19" s="25">
        <v>823</v>
      </c>
      <c r="AA19" s="25">
        <v>902</v>
      </c>
      <c r="AB19" s="25">
        <v>205</v>
      </c>
      <c r="AC19" s="25">
        <v>640</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2644</v>
      </c>
      <c r="J20" s="45">
        <v>3634</v>
      </c>
      <c r="K20" s="45">
        <v>1679</v>
      </c>
      <c r="L20" s="45">
        <v>407</v>
      </c>
      <c r="M20" s="45">
        <v>990</v>
      </c>
      <c r="N20" s="45">
        <v>830</v>
      </c>
      <c r="O20" s="45">
        <v>699</v>
      </c>
      <c r="P20" s="45">
        <v>772</v>
      </c>
      <c r="Q20" s="45">
        <v>515</v>
      </c>
      <c r="R20" s="45">
        <v>128</v>
      </c>
      <c r="S20" s="45">
        <v>505</v>
      </c>
      <c r="T20" s="45">
        <v>302</v>
      </c>
      <c r="U20" s="45">
        <v>651</v>
      </c>
      <c r="V20" s="45">
        <v>458</v>
      </c>
      <c r="W20" s="45">
        <v>745</v>
      </c>
      <c r="X20" s="45">
        <v>573</v>
      </c>
      <c r="Y20" s="45">
        <v>584</v>
      </c>
      <c r="Z20" s="45">
        <v>823</v>
      </c>
      <c r="AA20" s="45">
        <v>902</v>
      </c>
      <c r="AB20" s="45">
        <v>205</v>
      </c>
      <c r="AC20" s="45">
        <v>640</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5344</v>
      </c>
      <c r="J22" s="25">
        <v>5929</v>
      </c>
      <c r="K22" s="25">
        <v>5105</v>
      </c>
      <c r="L22" s="25">
        <v>4554</v>
      </c>
      <c r="M22" s="25">
        <v>3443</v>
      </c>
      <c r="N22" s="25">
        <v>2808</v>
      </c>
      <c r="O22" s="25">
        <v>2207</v>
      </c>
      <c r="P22" s="25">
        <v>2038</v>
      </c>
      <c r="Q22" s="25">
        <v>1740</v>
      </c>
      <c r="R22" s="25">
        <v>1065</v>
      </c>
      <c r="S22" s="25">
        <v>1053</v>
      </c>
      <c r="T22" s="25">
        <v>913</v>
      </c>
      <c r="U22" s="25">
        <v>1088</v>
      </c>
      <c r="V22" s="25">
        <v>936</v>
      </c>
      <c r="W22" s="25">
        <v>1116</v>
      </c>
      <c r="X22" s="25">
        <v>1079</v>
      </c>
      <c r="Y22" s="25">
        <v>1275</v>
      </c>
      <c r="Z22" s="25">
        <v>1548</v>
      </c>
      <c r="AA22" s="25">
        <v>1684</v>
      </c>
      <c r="AB22" s="25">
        <v>1718</v>
      </c>
      <c r="AC22" s="25">
        <v>1504</v>
      </c>
      <c r="AD22" s="25">
        <v>0</v>
      </c>
      <c r="AE22" s="25">
        <v>0</v>
      </c>
      <c r="AF22" s="107">
        <f>IFERROR(SUM(I22:AE22)/SUM(I23:AE23),0)</f>
        <v>0.98566953958277892</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5344</v>
      </c>
      <c r="J23" s="45">
        <v>5929</v>
      </c>
      <c r="K23" s="45">
        <v>5105</v>
      </c>
      <c r="L23" s="45">
        <v>4554</v>
      </c>
      <c r="M23" s="45">
        <v>3443</v>
      </c>
      <c r="N23" s="45">
        <v>2808</v>
      </c>
      <c r="O23" s="45">
        <v>2207</v>
      </c>
      <c r="P23" s="45">
        <v>2038</v>
      </c>
      <c r="Q23" s="45">
        <v>1740</v>
      </c>
      <c r="R23" s="45">
        <v>1065</v>
      </c>
      <c r="S23" s="45">
        <v>1053</v>
      </c>
      <c r="T23" s="45">
        <v>913</v>
      </c>
      <c r="U23" s="45">
        <v>1088</v>
      </c>
      <c r="V23" s="45">
        <v>936</v>
      </c>
      <c r="W23" s="45">
        <v>1116</v>
      </c>
      <c r="X23" s="45">
        <v>1079</v>
      </c>
      <c r="Y23" s="45">
        <v>1275</v>
      </c>
      <c r="Z23" s="45">
        <v>1548</v>
      </c>
      <c r="AA23" s="45">
        <v>1684</v>
      </c>
      <c r="AB23" s="45">
        <v>1718</v>
      </c>
      <c r="AC23" s="45">
        <v>1504</v>
      </c>
      <c r="AD23" s="45">
        <v>350</v>
      </c>
      <c r="AE23" s="45">
        <v>350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1699</v>
      </c>
      <c r="J25" s="25">
        <v>3049</v>
      </c>
      <c r="K25" s="25">
        <v>2496</v>
      </c>
      <c r="L25" s="25">
        <v>958</v>
      </c>
      <c r="M25" s="25">
        <v>2101</v>
      </c>
      <c r="N25" s="25">
        <v>1465</v>
      </c>
      <c r="O25" s="25">
        <v>1211</v>
      </c>
      <c r="P25" s="25">
        <v>941</v>
      </c>
      <c r="Q25" s="25">
        <v>813</v>
      </c>
      <c r="R25" s="25">
        <v>111</v>
      </c>
      <c r="S25" s="25">
        <v>517</v>
      </c>
      <c r="T25" s="25">
        <v>442</v>
      </c>
      <c r="U25" s="25">
        <v>476</v>
      </c>
      <c r="V25" s="25">
        <v>610</v>
      </c>
      <c r="W25" s="25">
        <v>565</v>
      </c>
      <c r="X25" s="25">
        <v>610</v>
      </c>
      <c r="Y25" s="25">
        <v>388</v>
      </c>
      <c r="Z25" s="25">
        <v>550</v>
      </c>
      <c r="AA25" s="25">
        <v>766</v>
      </c>
      <c r="AB25" s="25">
        <v>171</v>
      </c>
      <c r="AC25" s="25">
        <v>854</v>
      </c>
      <c r="AD25" s="25">
        <v>1154</v>
      </c>
      <c r="AE25" s="25">
        <v>0</v>
      </c>
      <c r="AF25" s="107">
        <f>IFERROR(SUM(I25:AE25)/SUM(I26:AE26),0)</f>
        <v>0.99995443776198289</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1699</v>
      </c>
      <c r="J26" s="45">
        <v>3049</v>
      </c>
      <c r="K26" s="45">
        <v>2496</v>
      </c>
      <c r="L26" s="45">
        <v>958</v>
      </c>
      <c r="M26" s="45">
        <v>2101</v>
      </c>
      <c r="N26" s="45">
        <v>1465</v>
      </c>
      <c r="O26" s="45">
        <v>1211</v>
      </c>
      <c r="P26" s="45">
        <v>941</v>
      </c>
      <c r="Q26" s="45">
        <v>813</v>
      </c>
      <c r="R26" s="45">
        <v>111</v>
      </c>
      <c r="S26" s="45">
        <v>517</v>
      </c>
      <c r="T26" s="45">
        <v>442</v>
      </c>
      <c r="U26" s="45">
        <v>476</v>
      </c>
      <c r="V26" s="45">
        <v>610</v>
      </c>
      <c r="W26" s="45">
        <v>565</v>
      </c>
      <c r="X26" s="45">
        <v>611</v>
      </c>
      <c r="Y26" s="45">
        <v>388</v>
      </c>
      <c r="Z26" s="45">
        <v>550</v>
      </c>
      <c r="AA26" s="45">
        <v>766</v>
      </c>
      <c r="AB26" s="45">
        <v>171</v>
      </c>
      <c r="AC26" s="45">
        <v>854</v>
      </c>
      <c r="AD26" s="45">
        <v>1154</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90" customHeight="1" thickTop="1" x14ac:dyDescent="0.25">
      <c r="B36" s="141" t="s">
        <v>108</v>
      </c>
      <c r="C36" s="142"/>
      <c r="D36" s="142"/>
      <c r="E36" s="142"/>
      <c r="F36" s="142"/>
      <c r="G36" s="143"/>
      <c r="H36" s="101"/>
      <c r="I36" s="102"/>
      <c r="J36" s="102"/>
      <c r="K36" s="102"/>
      <c r="L36" s="102"/>
      <c r="M36" s="103"/>
    </row>
    <row r="37" spans="2:13" ht="104.4" customHeight="1" thickBot="1" x14ac:dyDescent="0.3">
      <c r="B37" s="144"/>
      <c r="C37" s="145"/>
      <c r="D37" s="145"/>
      <c r="E37" s="145"/>
      <c r="F37" s="145"/>
      <c r="G37" s="14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135" priority="18" operator="greaterThan">
      <formula>95%</formula>
    </cfRule>
    <cfRule type="cellIs" dxfId="134" priority="19" operator="greaterThanOrEqual">
      <formula>90%</formula>
    </cfRule>
    <cfRule type="cellIs" dxfId="133" priority="20" operator="lessThan">
      <formula>89.99%</formula>
    </cfRule>
  </conditionalFormatting>
  <conditionalFormatting sqref="AF13">
    <cfRule type="cellIs" dxfId="132" priority="15" operator="greaterThan">
      <formula>95%</formula>
    </cfRule>
    <cfRule type="cellIs" dxfId="131" priority="16" operator="greaterThanOrEqual">
      <formula>90%</formula>
    </cfRule>
    <cfRule type="cellIs" dxfId="130" priority="17" operator="lessThan">
      <formula>89.99%</formula>
    </cfRule>
  </conditionalFormatting>
  <conditionalFormatting sqref="AF16">
    <cfRule type="cellIs" dxfId="129" priority="12" operator="greaterThan">
      <formula>95%</formula>
    </cfRule>
    <cfRule type="cellIs" dxfId="128" priority="13" operator="greaterThanOrEqual">
      <formula>90%</formula>
    </cfRule>
    <cfRule type="cellIs" dxfId="127" priority="14" operator="lessThan">
      <formula>89.99%</formula>
    </cfRule>
  </conditionalFormatting>
  <conditionalFormatting sqref="AF19">
    <cfRule type="cellIs" dxfId="126" priority="9" operator="greaterThan">
      <formula>95%</formula>
    </cfRule>
    <cfRule type="cellIs" dxfId="125" priority="10" operator="greaterThanOrEqual">
      <formula>90%</formula>
    </cfRule>
    <cfRule type="cellIs" dxfId="124" priority="11" operator="lessThan">
      <formula>89.99%</formula>
    </cfRule>
  </conditionalFormatting>
  <conditionalFormatting sqref="AF22">
    <cfRule type="cellIs" dxfId="123" priority="1" operator="greaterThanOrEqual">
      <formula>100%</formula>
    </cfRule>
    <cfRule type="cellIs" dxfId="122" priority="2" operator="lessThan">
      <formula>99.99%</formula>
    </cfRule>
  </conditionalFormatting>
  <conditionalFormatting sqref="AF25">
    <cfRule type="cellIs" dxfId="121" priority="3" operator="greaterThan">
      <formula>95%</formula>
    </cfRule>
    <cfRule type="cellIs" dxfId="120" priority="4" operator="greaterThanOrEqual">
      <formula>90%</formula>
    </cfRule>
    <cfRule type="cellIs" dxfId="119" priority="5" operator="lessThan">
      <formula>89.99%</formula>
    </cfRule>
  </conditionalFormatting>
  <conditionalFormatting sqref="I21:AE21">
    <cfRule type="colorScale" priority="53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AR48"/>
  <sheetViews>
    <sheetView showGridLines="0" topLeftCell="D2" zoomScale="55" zoomScaleNormal="55" workbookViewId="0">
      <selection activeCell="AB11" sqref="AB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17</v>
      </c>
      <c r="F2" s="99" t="s">
        <v>25</v>
      </c>
      <c r="G2" s="99"/>
      <c r="H2" s="22">
        <v>91751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390</v>
      </c>
      <c r="J10" s="25">
        <v>654</v>
      </c>
      <c r="K10" s="25">
        <v>511</v>
      </c>
      <c r="L10" s="25">
        <v>61</v>
      </c>
      <c r="M10" s="25">
        <v>372</v>
      </c>
      <c r="N10" s="25">
        <v>373</v>
      </c>
      <c r="O10" s="25">
        <v>465</v>
      </c>
      <c r="P10" s="25">
        <v>388</v>
      </c>
      <c r="Q10" s="25">
        <v>304</v>
      </c>
      <c r="R10" s="25">
        <v>60</v>
      </c>
      <c r="S10" s="25">
        <v>220</v>
      </c>
      <c r="T10" s="25">
        <v>180</v>
      </c>
      <c r="U10" s="25">
        <v>285</v>
      </c>
      <c r="V10" s="25">
        <v>309</v>
      </c>
      <c r="W10" s="25">
        <v>332</v>
      </c>
      <c r="X10" s="25">
        <v>329</v>
      </c>
      <c r="Y10" s="25">
        <v>273</v>
      </c>
      <c r="Z10" s="25">
        <v>421</v>
      </c>
      <c r="AA10" s="25">
        <v>616</v>
      </c>
      <c r="AB10" s="25">
        <v>259</v>
      </c>
      <c r="AC10" s="25">
        <v>4</v>
      </c>
      <c r="AD10" s="25">
        <v>5</v>
      </c>
      <c r="AE10" s="25">
        <v>0</v>
      </c>
      <c r="AF10" s="107">
        <f>IFERROR(SUM(I10:AE10)/SUM(I11:AE11),0)</f>
        <v>0.99285714285714288</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395</v>
      </c>
      <c r="J11" s="45">
        <v>661</v>
      </c>
      <c r="K11" s="45">
        <v>522</v>
      </c>
      <c r="L11" s="45">
        <v>66</v>
      </c>
      <c r="M11" s="45">
        <v>372</v>
      </c>
      <c r="N11" s="45">
        <v>375</v>
      </c>
      <c r="O11" s="45">
        <v>473</v>
      </c>
      <c r="P11" s="45">
        <v>388</v>
      </c>
      <c r="Q11" s="45">
        <v>304</v>
      </c>
      <c r="R11" s="45">
        <v>60</v>
      </c>
      <c r="S11" s="45">
        <v>221</v>
      </c>
      <c r="T11" s="45">
        <v>182</v>
      </c>
      <c r="U11" s="45">
        <v>285</v>
      </c>
      <c r="V11" s="45">
        <v>311</v>
      </c>
      <c r="W11" s="45">
        <v>336</v>
      </c>
      <c r="X11" s="45">
        <v>329</v>
      </c>
      <c r="Y11" s="45">
        <v>273</v>
      </c>
      <c r="Z11" s="45">
        <v>421</v>
      </c>
      <c r="AA11" s="45">
        <v>616</v>
      </c>
      <c r="AB11" s="45">
        <v>261</v>
      </c>
      <c r="AC11" s="45">
        <v>4</v>
      </c>
      <c r="AD11" s="45">
        <v>5</v>
      </c>
      <c r="AE11" s="45">
        <v>0</v>
      </c>
      <c r="AF11" s="107"/>
    </row>
    <row r="12" spans="1:44" s="47" customFormat="1" ht="8.1" customHeight="1" thickTop="1" thickBot="1" x14ac:dyDescent="0.3">
      <c r="A12" s="118">
        <v>0</v>
      </c>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388</v>
      </c>
      <c r="J13" s="25">
        <v>650</v>
      </c>
      <c r="K13" s="25">
        <v>511</v>
      </c>
      <c r="L13" s="25">
        <v>61</v>
      </c>
      <c r="M13" s="25">
        <v>372</v>
      </c>
      <c r="N13" s="25">
        <v>373</v>
      </c>
      <c r="O13" s="25">
        <v>464</v>
      </c>
      <c r="P13" s="25">
        <v>388</v>
      </c>
      <c r="Q13" s="25">
        <v>302</v>
      </c>
      <c r="R13" s="25">
        <v>60</v>
      </c>
      <c r="S13" s="25">
        <v>220</v>
      </c>
      <c r="T13" s="25">
        <v>180</v>
      </c>
      <c r="U13" s="25">
        <v>284</v>
      </c>
      <c r="V13" s="25">
        <v>309</v>
      </c>
      <c r="W13" s="25">
        <v>332</v>
      </c>
      <c r="X13" s="25">
        <v>328</v>
      </c>
      <c r="Y13" s="25">
        <v>272</v>
      </c>
      <c r="Z13" s="25">
        <v>421</v>
      </c>
      <c r="AA13" s="25">
        <v>616</v>
      </c>
      <c r="AB13" s="25">
        <v>259</v>
      </c>
      <c r="AC13" s="25">
        <v>0</v>
      </c>
      <c r="AD13" s="25">
        <v>0</v>
      </c>
      <c r="AE13" s="25">
        <v>0</v>
      </c>
      <c r="AF13" s="107">
        <f>IFERROR(SUM(I13:AE13)/SUM(I14:AE14),0)</f>
        <v>0.99691675231243582</v>
      </c>
    </row>
    <row r="14" spans="1:44" s="3" customFormat="1" ht="50.1" customHeight="1" thickTop="1" thickBot="1" x14ac:dyDescent="0.3">
      <c r="A14" s="118"/>
      <c r="B14" s="119"/>
      <c r="C14" s="114"/>
      <c r="D14" s="115"/>
      <c r="E14" s="114"/>
      <c r="F14" s="116"/>
      <c r="G14" s="117"/>
      <c r="H14" s="27" t="str">
        <f>'PANEL DE CONTROL DISTRITAL'!H13</f>
        <v>Número de trámites aplicados</v>
      </c>
      <c r="I14" s="45">
        <v>390</v>
      </c>
      <c r="J14" s="45">
        <v>654</v>
      </c>
      <c r="K14" s="45">
        <v>511</v>
      </c>
      <c r="L14" s="45">
        <v>61</v>
      </c>
      <c r="M14" s="45">
        <v>372</v>
      </c>
      <c r="N14" s="45">
        <v>373</v>
      </c>
      <c r="O14" s="45">
        <v>465</v>
      </c>
      <c r="P14" s="45">
        <v>388</v>
      </c>
      <c r="Q14" s="45">
        <v>304</v>
      </c>
      <c r="R14" s="45">
        <v>60</v>
      </c>
      <c r="S14" s="45">
        <v>220</v>
      </c>
      <c r="T14" s="45">
        <v>180</v>
      </c>
      <c r="U14" s="45">
        <v>285</v>
      </c>
      <c r="V14" s="45">
        <v>309</v>
      </c>
      <c r="W14" s="45">
        <v>332</v>
      </c>
      <c r="X14" s="45">
        <v>329</v>
      </c>
      <c r="Y14" s="45">
        <v>273</v>
      </c>
      <c r="Z14" s="45">
        <v>421</v>
      </c>
      <c r="AA14" s="45">
        <v>616</v>
      </c>
      <c r="AB14" s="45">
        <v>259</v>
      </c>
      <c r="AC14" s="45">
        <v>4</v>
      </c>
      <c r="AD14" s="45">
        <v>5</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390</v>
      </c>
      <c r="J16" s="25">
        <v>654</v>
      </c>
      <c r="K16" s="25">
        <v>511</v>
      </c>
      <c r="L16" s="25">
        <v>61</v>
      </c>
      <c r="M16" s="25">
        <v>372</v>
      </c>
      <c r="N16" s="25">
        <v>373</v>
      </c>
      <c r="O16" s="25">
        <v>465</v>
      </c>
      <c r="P16" s="25">
        <v>388</v>
      </c>
      <c r="Q16" s="25">
        <v>304</v>
      </c>
      <c r="R16" s="25">
        <v>60</v>
      </c>
      <c r="S16" s="25">
        <v>220</v>
      </c>
      <c r="T16" s="25">
        <v>180</v>
      </c>
      <c r="U16" s="25">
        <v>285</v>
      </c>
      <c r="V16" s="25">
        <v>309</v>
      </c>
      <c r="W16" s="25">
        <v>332</v>
      </c>
      <c r="X16" s="25">
        <v>329</v>
      </c>
      <c r="Y16" s="25">
        <v>273</v>
      </c>
      <c r="Z16" s="25">
        <v>420</v>
      </c>
      <c r="AA16" s="25">
        <v>615</v>
      </c>
      <c r="AB16" s="25">
        <v>259</v>
      </c>
      <c r="AC16" s="25">
        <v>4</v>
      </c>
      <c r="AD16" s="25">
        <v>5</v>
      </c>
      <c r="AE16" s="25">
        <v>0</v>
      </c>
      <c r="AF16" s="107">
        <f>IFERROR(SUM(I16:AE16)/SUM(I17:AE17),0)</f>
        <v>0.9997063573630891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390</v>
      </c>
      <c r="J17" s="45">
        <v>654</v>
      </c>
      <c r="K17" s="45">
        <v>511</v>
      </c>
      <c r="L17" s="45">
        <v>61</v>
      </c>
      <c r="M17" s="45">
        <v>372</v>
      </c>
      <c r="N17" s="45">
        <v>373</v>
      </c>
      <c r="O17" s="45">
        <v>465</v>
      </c>
      <c r="P17" s="45">
        <v>388</v>
      </c>
      <c r="Q17" s="45">
        <v>304</v>
      </c>
      <c r="R17" s="45">
        <v>60</v>
      </c>
      <c r="S17" s="45">
        <v>220</v>
      </c>
      <c r="T17" s="45">
        <v>180</v>
      </c>
      <c r="U17" s="45">
        <v>285</v>
      </c>
      <c r="V17" s="45">
        <v>309</v>
      </c>
      <c r="W17" s="45">
        <v>332</v>
      </c>
      <c r="X17" s="45">
        <v>329</v>
      </c>
      <c r="Y17" s="45">
        <v>273</v>
      </c>
      <c r="Z17" s="45">
        <v>421</v>
      </c>
      <c r="AA17" s="45">
        <v>616</v>
      </c>
      <c r="AB17" s="45">
        <v>259</v>
      </c>
      <c r="AC17" s="45">
        <v>4</v>
      </c>
      <c r="AD17" s="45">
        <v>5</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1396</v>
      </c>
      <c r="J19" s="25">
        <v>1966</v>
      </c>
      <c r="K19" s="25">
        <v>771</v>
      </c>
      <c r="L19" s="25">
        <v>168</v>
      </c>
      <c r="M19" s="25">
        <v>464</v>
      </c>
      <c r="N19" s="25">
        <v>399</v>
      </c>
      <c r="O19" s="25">
        <v>410</v>
      </c>
      <c r="P19" s="25">
        <v>398</v>
      </c>
      <c r="Q19" s="25">
        <v>368</v>
      </c>
      <c r="R19" s="25">
        <v>65</v>
      </c>
      <c r="S19" s="25">
        <v>195</v>
      </c>
      <c r="T19" s="25">
        <v>227</v>
      </c>
      <c r="U19" s="25">
        <v>286</v>
      </c>
      <c r="V19" s="25">
        <v>288</v>
      </c>
      <c r="W19" s="25">
        <v>316</v>
      </c>
      <c r="X19" s="25">
        <v>337</v>
      </c>
      <c r="Y19" s="25">
        <v>266</v>
      </c>
      <c r="Z19" s="25">
        <v>400</v>
      </c>
      <c r="AA19" s="25">
        <v>500</v>
      </c>
      <c r="AB19" s="25">
        <v>120</v>
      </c>
      <c r="AC19" s="25">
        <v>418</v>
      </c>
      <c r="AD19" s="25">
        <v>1</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1396</v>
      </c>
      <c r="J20" s="45">
        <v>1966</v>
      </c>
      <c r="K20" s="45">
        <v>771</v>
      </c>
      <c r="L20" s="45">
        <v>168</v>
      </c>
      <c r="M20" s="45">
        <v>464</v>
      </c>
      <c r="N20" s="45">
        <v>399</v>
      </c>
      <c r="O20" s="45">
        <v>410</v>
      </c>
      <c r="P20" s="45">
        <v>398</v>
      </c>
      <c r="Q20" s="45">
        <v>368</v>
      </c>
      <c r="R20" s="45">
        <v>65</v>
      </c>
      <c r="S20" s="45">
        <v>195</v>
      </c>
      <c r="T20" s="45">
        <v>227</v>
      </c>
      <c r="U20" s="45">
        <v>286</v>
      </c>
      <c r="V20" s="45">
        <v>288</v>
      </c>
      <c r="W20" s="45">
        <v>316</v>
      </c>
      <c r="X20" s="45">
        <v>337</v>
      </c>
      <c r="Y20" s="45">
        <v>266</v>
      </c>
      <c r="Z20" s="45">
        <v>400</v>
      </c>
      <c r="AA20" s="45">
        <v>500</v>
      </c>
      <c r="AB20" s="45">
        <v>120</v>
      </c>
      <c r="AC20" s="45">
        <v>418</v>
      </c>
      <c r="AD20" s="45">
        <v>1</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2383</v>
      </c>
      <c r="J22" s="25">
        <v>2753</v>
      </c>
      <c r="K22" s="25">
        <v>2655</v>
      </c>
      <c r="L22" s="25">
        <v>2354</v>
      </c>
      <c r="M22" s="25">
        <v>1803</v>
      </c>
      <c r="N22" s="25">
        <v>1453</v>
      </c>
      <c r="O22" s="25">
        <v>1239</v>
      </c>
      <c r="P22" s="25">
        <v>1054</v>
      </c>
      <c r="Q22" s="25">
        <v>953</v>
      </c>
      <c r="R22" s="25">
        <v>959</v>
      </c>
      <c r="S22" s="25">
        <v>976</v>
      </c>
      <c r="T22" s="25">
        <v>936</v>
      </c>
      <c r="U22" s="25">
        <v>907</v>
      </c>
      <c r="V22" s="25">
        <v>884</v>
      </c>
      <c r="W22" s="25">
        <v>877</v>
      </c>
      <c r="X22" s="25">
        <v>880</v>
      </c>
      <c r="Y22" s="25">
        <v>821</v>
      </c>
      <c r="Z22" s="25">
        <v>916</v>
      </c>
      <c r="AA22" s="25">
        <v>1014</v>
      </c>
      <c r="AB22" s="25">
        <v>1053</v>
      </c>
      <c r="AC22" s="25">
        <v>979</v>
      </c>
      <c r="AD22" s="25">
        <v>440</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2383</v>
      </c>
      <c r="J23" s="45">
        <v>2753</v>
      </c>
      <c r="K23" s="45">
        <v>2655</v>
      </c>
      <c r="L23" s="45">
        <v>2354</v>
      </c>
      <c r="M23" s="45">
        <v>1803</v>
      </c>
      <c r="N23" s="45">
        <v>1453</v>
      </c>
      <c r="O23" s="45">
        <v>1239</v>
      </c>
      <c r="P23" s="45">
        <v>1054</v>
      </c>
      <c r="Q23" s="45">
        <v>953</v>
      </c>
      <c r="R23" s="45">
        <v>959</v>
      </c>
      <c r="S23" s="45">
        <v>976</v>
      </c>
      <c r="T23" s="45">
        <v>936</v>
      </c>
      <c r="U23" s="45">
        <v>907</v>
      </c>
      <c r="V23" s="45">
        <v>884</v>
      </c>
      <c r="W23" s="45">
        <v>877</v>
      </c>
      <c r="X23" s="45">
        <v>880</v>
      </c>
      <c r="Y23" s="45">
        <v>821</v>
      </c>
      <c r="Z23" s="45">
        <v>916</v>
      </c>
      <c r="AA23" s="45">
        <v>1014</v>
      </c>
      <c r="AB23" s="45">
        <v>1053</v>
      </c>
      <c r="AC23" s="45">
        <v>979</v>
      </c>
      <c r="AD23" s="45">
        <v>440</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1137</v>
      </c>
      <c r="J25" s="25">
        <v>1596</v>
      </c>
      <c r="K25" s="25">
        <v>862</v>
      </c>
      <c r="L25" s="25">
        <v>469</v>
      </c>
      <c r="M25" s="25">
        <v>1015</v>
      </c>
      <c r="N25" s="25">
        <v>749</v>
      </c>
      <c r="O25" s="25">
        <v>590</v>
      </c>
      <c r="P25" s="25">
        <v>583</v>
      </c>
      <c r="Q25" s="25">
        <v>469</v>
      </c>
      <c r="R25" s="25">
        <v>59</v>
      </c>
      <c r="S25" s="25">
        <v>178</v>
      </c>
      <c r="T25" s="25">
        <v>267</v>
      </c>
      <c r="U25" s="25">
        <v>315</v>
      </c>
      <c r="V25" s="25">
        <v>311</v>
      </c>
      <c r="W25" s="25">
        <v>323</v>
      </c>
      <c r="X25" s="25">
        <v>334</v>
      </c>
      <c r="Y25" s="25">
        <v>325</v>
      </c>
      <c r="Z25" s="25">
        <v>305</v>
      </c>
      <c r="AA25" s="25">
        <v>402</v>
      </c>
      <c r="AB25" s="25">
        <v>81</v>
      </c>
      <c r="AC25" s="25">
        <v>492</v>
      </c>
      <c r="AD25" s="25">
        <v>540</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1137</v>
      </c>
      <c r="J26" s="45">
        <v>1596</v>
      </c>
      <c r="K26" s="45">
        <v>862</v>
      </c>
      <c r="L26" s="45">
        <v>469</v>
      </c>
      <c r="M26" s="45">
        <v>1015</v>
      </c>
      <c r="N26" s="45">
        <v>749</v>
      </c>
      <c r="O26" s="45">
        <v>590</v>
      </c>
      <c r="P26" s="45">
        <v>583</v>
      </c>
      <c r="Q26" s="45">
        <v>469</v>
      </c>
      <c r="R26" s="45">
        <v>59</v>
      </c>
      <c r="S26" s="45">
        <v>178</v>
      </c>
      <c r="T26" s="45">
        <v>267</v>
      </c>
      <c r="U26" s="45">
        <v>315</v>
      </c>
      <c r="V26" s="45">
        <v>311</v>
      </c>
      <c r="W26" s="45">
        <v>323</v>
      </c>
      <c r="X26" s="45">
        <v>334</v>
      </c>
      <c r="Y26" s="45">
        <v>325</v>
      </c>
      <c r="Z26" s="45">
        <v>305</v>
      </c>
      <c r="AA26" s="45">
        <v>402</v>
      </c>
      <c r="AB26" s="45">
        <v>81</v>
      </c>
      <c r="AC26" s="45">
        <v>492</v>
      </c>
      <c r="AD26" s="45">
        <v>540</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118" priority="18" operator="greaterThan">
      <formula>95%</formula>
    </cfRule>
    <cfRule type="cellIs" dxfId="117" priority="19" operator="greaterThanOrEqual">
      <formula>90%</formula>
    </cfRule>
    <cfRule type="cellIs" dxfId="116" priority="20" operator="lessThan">
      <formula>89.99%</formula>
    </cfRule>
  </conditionalFormatting>
  <conditionalFormatting sqref="AF13">
    <cfRule type="cellIs" dxfId="115" priority="15" operator="greaterThan">
      <formula>95%</formula>
    </cfRule>
    <cfRule type="cellIs" dxfId="114" priority="16" operator="greaterThanOrEqual">
      <formula>90%</formula>
    </cfRule>
    <cfRule type="cellIs" dxfId="113" priority="17" operator="lessThan">
      <formula>89.99%</formula>
    </cfRule>
  </conditionalFormatting>
  <conditionalFormatting sqref="AF16">
    <cfRule type="cellIs" dxfId="112" priority="12" operator="greaterThan">
      <formula>95%</formula>
    </cfRule>
    <cfRule type="cellIs" dxfId="111" priority="13" operator="greaterThanOrEqual">
      <formula>90%</formula>
    </cfRule>
    <cfRule type="cellIs" dxfId="110" priority="14" operator="lessThan">
      <formula>89.99%</formula>
    </cfRule>
  </conditionalFormatting>
  <conditionalFormatting sqref="AF19">
    <cfRule type="cellIs" dxfId="109" priority="9" operator="greaterThan">
      <formula>95%</formula>
    </cfRule>
    <cfRule type="cellIs" dxfId="108" priority="10" operator="greaterThanOrEqual">
      <formula>90%</formula>
    </cfRule>
    <cfRule type="cellIs" dxfId="107" priority="11" operator="lessThan">
      <formula>89.99%</formula>
    </cfRule>
  </conditionalFormatting>
  <conditionalFormatting sqref="AF22">
    <cfRule type="cellIs" dxfId="106" priority="1" operator="greaterThanOrEqual">
      <formula>100%</formula>
    </cfRule>
    <cfRule type="cellIs" dxfId="105" priority="2" operator="lessThan">
      <formula>99.99%</formula>
    </cfRule>
  </conditionalFormatting>
  <conditionalFormatting sqref="AF25">
    <cfRule type="cellIs" dxfId="104" priority="3" operator="greaterThan">
      <formula>95%</formula>
    </cfRule>
    <cfRule type="cellIs" dxfId="103" priority="4" operator="greaterThanOrEqual">
      <formula>90%</formula>
    </cfRule>
    <cfRule type="cellIs" dxfId="102" priority="5" operator="lessThan">
      <formula>89.99%</formula>
    </cfRule>
  </conditionalFormatting>
  <conditionalFormatting sqref="I21:AE21">
    <cfRule type="colorScale" priority="53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AR48"/>
  <sheetViews>
    <sheetView showGridLines="0" topLeftCell="C1" zoomScale="55" zoomScaleNormal="55" workbookViewId="0">
      <selection activeCell="AB11" sqref="AB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18</v>
      </c>
      <c r="F2" s="99" t="s">
        <v>25</v>
      </c>
      <c r="G2" s="99"/>
      <c r="H2" s="22">
        <v>91851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379</v>
      </c>
      <c r="J10" s="25">
        <v>615</v>
      </c>
      <c r="K10" s="25">
        <v>459</v>
      </c>
      <c r="L10" s="25">
        <v>67</v>
      </c>
      <c r="M10" s="25">
        <v>327</v>
      </c>
      <c r="N10" s="25">
        <v>349</v>
      </c>
      <c r="O10" s="25">
        <v>373</v>
      </c>
      <c r="P10" s="25">
        <v>339</v>
      </c>
      <c r="Q10" s="25">
        <v>262</v>
      </c>
      <c r="R10" s="25">
        <v>44</v>
      </c>
      <c r="S10" s="25">
        <v>171</v>
      </c>
      <c r="T10" s="25">
        <v>161</v>
      </c>
      <c r="U10" s="25">
        <v>217</v>
      </c>
      <c r="V10" s="25">
        <v>252</v>
      </c>
      <c r="W10" s="25">
        <v>290</v>
      </c>
      <c r="X10" s="25">
        <v>279</v>
      </c>
      <c r="Y10" s="25">
        <v>272</v>
      </c>
      <c r="Z10" s="25">
        <v>365</v>
      </c>
      <c r="AA10" s="25">
        <v>482</v>
      </c>
      <c r="AB10" s="25">
        <v>174</v>
      </c>
      <c r="AC10" s="25">
        <v>0</v>
      </c>
      <c r="AD10" s="25">
        <v>0</v>
      </c>
      <c r="AE10" s="25">
        <v>0</v>
      </c>
      <c r="AF10" s="107">
        <f>IFERROR(SUM(I10:AE10)/SUM(I11:AE11),0)</f>
        <v>0.99881033310673006</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379</v>
      </c>
      <c r="J11" s="45">
        <v>615</v>
      </c>
      <c r="K11" s="45">
        <v>459</v>
      </c>
      <c r="L11" s="45">
        <v>68</v>
      </c>
      <c r="M11" s="45">
        <v>327</v>
      </c>
      <c r="N11" s="45">
        <v>349</v>
      </c>
      <c r="O11" s="45">
        <v>373</v>
      </c>
      <c r="P11" s="45">
        <v>339</v>
      </c>
      <c r="Q11" s="45">
        <v>267</v>
      </c>
      <c r="R11" s="45">
        <v>44</v>
      </c>
      <c r="S11" s="45">
        <v>171</v>
      </c>
      <c r="T11" s="45">
        <v>161</v>
      </c>
      <c r="U11" s="45">
        <v>217</v>
      </c>
      <c r="V11" s="45">
        <v>252</v>
      </c>
      <c r="W11" s="45">
        <v>290</v>
      </c>
      <c r="X11" s="45">
        <v>279</v>
      </c>
      <c r="Y11" s="45">
        <v>272</v>
      </c>
      <c r="Z11" s="45">
        <v>365</v>
      </c>
      <c r="AA11" s="45">
        <v>482</v>
      </c>
      <c r="AB11" s="45">
        <v>175</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378</v>
      </c>
      <c r="J13" s="25">
        <v>611</v>
      </c>
      <c r="K13" s="25">
        <v>457</v>
      </c>
      <c r="L13" s="25">
        <v>67</v>
      </c>
      <c r="M13" s="25">
        <v>327</v>
      </c>
      <c r="N13" s="25">
        <v>349</v>
      </c>
      <c r="O13" s="25">
        <v>373</v>
      </c>
      <c r="P13" s="25">
        <v>339</v>
      </c>
      <c r="Q13" s="25">
        <v>262</v>
      </c>
      <c r="R13" s="25">
        <v>44</v>
      </c>
      <c r="S13" s="25">
        <v>171</v>
      </c>
      <c r="T13" s="25">
        <v>161</v>
      </c>
      <c r="U13" s="25">
        <v>217</v>
      </c>
      <c r="V13" s="25">
        <v>252</v>
      </c>
      <c r="W13" s="25">
        <v>290</v>
      </c>
      <c r="X13" s="25">
        <v>279</v>
      </c>
      <c r="Y13" s="25">
        <v>272</v>
      </c>
      <c r="Z13" s="25">
        <v>365</v>
      </c>
      <c r="AA13" s="25">
        <v>482</v>
      </c>
      <c r="AB13" s="25">
        <v>174</v>
      </c>
      <c r="AC13" s="25">
        <v>0</v>
      </c>
      <c r="AD13" s="25">
        <v>0</v>
      </c>
      <c r="AE13" s="25">
        <v>0</v>
      </c>
      <c r="AF13" s="107">
        <f>IFERROR(SUM(I13:AE13)/SUM(I14:AE14),0)</f>
        <v>0.9988089161136634</v>
      </c>
    </row>
    <row r="14" spans="1:44" s="3" customFormat="1" ht="50.1" customHeight="1" thickTop="1" thickBot="1" x14ac:dyDescent="0.3">
      <c r="A14" s="118"/>
      <c r="B14" s="119"/>
      <c r="C14" s="114"/>
      <c r="D14" s="115"/>
      <c r="E14" s="114"/>
      <c r="F14" s="116"/>
      <c r="G14" s="117"/>
      <c r="H14" s="27" t="str">
        <f>'PANEL DE CONTROL DISTRITAL'!H13</f>
        <v>Número de trámites aplicados</v>
      </c>
      <c r="I14" s="45">
        <v>379</v>
      </c>
      <c r="J14" s="45">
        <v>615</v>
      </c>
      <c r="K14" s="45">
        <v>459</v>
      </c>
      <c r="L14" s="45">
        <v>67</v>
      </c>
      <c r="M14" s="45">
        <v>327</v>
      </c>
      <c r="N14" s="45">
        <v>349</v>
      </c>
      <c r="O14" s="45">
        <v>373</v>
      </c>
      <c r="P14" s="45">
        <v>339</v>
      </c>
      <c r="Q14" s="45">
        <v>262</v>
      </c>
      <c r="R14" s="45">
        <v>44</v>
      </c>
      <c r="S14" s="45">
        <v>171</v>
      </c>
      <c r="T14" s="45">
        <v>161</v>
      </c>
      <c r="U14" s="45">
        <v>217</v>
      </c>
      <c r="V14" s="45">
        <v>252</v>
      </c>
      <c r="W14" s="45">
        <v>290</v>
      </c>
      <c r="X14" s="45">
        <v>279</v>
      </c>
      <c r="Y14" s="45">
        <v>272</v>
      </c>
      <c r="Z14" s="45">
        <v>365</v>
      </c>
      <c r="AA14" s="45">
        <v>482</v>
      </c>
      <c r="AB14" s="45">
        <v>174</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379</v>
      </c>
      <c r="J16" s="25">
        <v>615</v>
      </c>
      <c r="K16" s="25">
        <v>459</v>
      </c>
      <c r="L16" s="25">
        <v>67</v>
      </c>
      <c r="M16" s="25">
        <v>327</v>
      </c>
      <c r="N16" s="25">
        <v>349</v>
      </c>
      <c r="O16" s="25">
        <v>372</v>
      </c>
      <c r="P16" s="25">
        <v>339</v>
      </c>
      <c r="Q16" s="25">
        <v>262</v>
      </c>
      <c r="R16" s="25">
        <v>44</v>
      </c>
      <c r="S16" s="25">
        <v>171</v>
      </c>
      <c r="T16" s="25">
        <v>161</v>
      </c>
      <c r="U16" s="25">
        <v>217</v>
      </c>
      <c r="V16" s="25">
        <v>252</v>
      </c>
      <c r="W16" s="25">
        <v>290</v>
      </c>
      <c r="X16" s="25">
        <v>279</v>
      </c>
      <c r="Y16" s="25">
        <v>272</v>
      </c>
      <c r="Z16" s="25">
        <v>365</v>
      </c>
      <c r="AA16" s="25">
        <v>482</v>
      </c>
      <c r="AB16" s="25">
        <v>174</v>
      </c>
      <c r="AC16" s="25">
        <v>0</v>
      </c>
      <c r="AD16" s="25">
        <v>0</v>
      </c>
      <c r="AE16" s="25">
        <v>0</v>
      </c>
      <c r="AF16" s="107">
        <f>IFERROR(SUM(I16:AE16)/SUM(I17:AE17),0)</f>
        <v>0.99982984515909479</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379</v>
      </c>
      <c r="J17" s="45">
        <v>615</v>
      </c>
      <c r="K17" s="45">
        <v>459</v>
      </c>
      <c r="L17" s="45">
        <v>67</v>
      </c>
      <c r="M17" s="45">
        <v>327</v>
      </c>
      <c r="N17" s="45">
        <v>349</v>
      </c>
      <c r="O17" s="45">
        <v>373</v>
      </c>
      <c r="P17" s="45">
        <v>339</v>
      </c>
      <c r="Q17" s="45">
        <v>262</v>
      </c>
      <c r="R17" s="45">
        <v>44</v>
      </c>
      <c r="S17" s="45">
        <v>171</v>
      </c>
      <c r="T17" s="45">
        <v>161</v>
      </c>
      <c r="U17" s="45">
        <v>217</v>
      </c>
      <c r="V17" s="45">
        <v>252</v>
      </c>
      <c r="W17" s="45">
        <v>290</v>
      </c>
      <c r="X17" s="45">
        <v>279</v>
      </c>
      <c r="Y17" s="45">
        <v>272</v>
      </c>
      <c r="Z17" s="45">
        <v>365</v>
      </c>
      <c r="AA17" s="45">
        <v>482</v>
      </c>
      <c r="AB17" s="45">
        <v>174</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1343</v>
      </c>
      <c r="J19" s="25">
        <v>2292</v>
      </c>
      <c r="K19" s="25">
        <v>726</v>
      </c>
      <c r="L19" s="25">
        <v>145</v>
      </c>
      <c r="M19" s="25">
        <v>429</v>
      </c>
      <c r="N19" s="25">
        <v>362</v>
      </c>
      <c r="O19" s="25">
        <v>336</v>
      </c>
      <c r="P19" s="25">
        <v>362</v>
      </c>
      <c r="Q19" s="25">
        <v>298</v>
      </c>
      <c r="R19" s="25">
        <v>66</v>
      </c>
      <c r="S19" s="25">
        <v>207</v>
      </c>
      <c r="T19" s="25">
        <v>118</v>
      </c>
      <c r="U19" s="25">
        <v>242</v>
      </c>
      <c r="V19" s="25">
        <v>238</v>
      </c>
      <c r="W19" s="25">
        <v>275</v>
      </c>
      <c r="X19" s="25">
        <v>235</v>
      </c>
      <c r="Y19" s="25">
        <v>298</v>
      </c>
      <c r="Z19" s="25">
        <v>370</v>
      </c>
      <c r="AA19" s="25">
        <v>414</v>
      </c>
      <c r="AB19" s="25">
        <v>86</v>
      </c>
      <c r="AC19" s="25">
        <v>288</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1343</v>
      </c>
      <c r="J20" s="45">
        <v>2292</v>
      </c>
      <c r="K20" s="45">
        <v>726</v>
      </c>
      <c r="L20" s="45">
        <v>145</v>
      </c>
      <c r="M20" s="45">
        <v>429</v>
      </c>
      <c r="N20" s="45">
        <v>362</v>
      </c>
      <c r="O20" s="45">
        <v>336</v>
      </c>
      <c r="P20" s="45">
        <v>362</v>
      </c>
      <c r="Q20" s="45">
        <v>298</v>
      </c>
      <c r="R20" s="45">
        <v>66</v>
      </c>
      <c r="S20" s="45">
        <v>207</v>
      </c>
      <c r="T20" s="45">
        <v>118</v>
      </c>
      <c r="U20" s="45">
        <v>242</v>
      </c>
      <c r="V20" s="45">
        <v>238</v>
      </c>
      <c r="W20" s="45">
        <v>275</v>
      </c>
      <c r="X20" s="45">
        <v>235</v>
      </c>
      <c r="Y20" s="45">
        <v>298</v>
      </c>
      <c r="Z20" s="45">
        <v>370</v>
      </c>
      <c r="AA20" s="45">
        <v>414</v>
      </c>
      <c r="AB20" s="45">
        <v>86</v>
      </c>
      <c r="AC20" s="45">
        <v>288</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2000</v>
      </c>
      <c r="J22" s="25">
        <v>2073</v>
      </c>
      <c r="K22" s="25">
        <v>1992</v>
      </c>
      <c r="L22" s="25">
        <v>1751</v>
      </c>
      <c r="M22" s="25">
        <v>1372</v>
      </c>
      <c r="N22" s="25">
        <v>1300</v>
      </c>
      <c r="O22" s="25">
        <v>1210</v>
      </c>
      <c r="P22" s="25">
        <v>1126</v>
      </c>
      <c r="Q22" s="25">
        <v>990</v>
      </c>
      <c r="R22" s="25">
        <v>735</v>
      </c>
      <c r="S22" s="25">
        <v>692</v>
      </c>
      <c r="T22" s="25">
        <v>583</v>
      </c>
      <c r="U22" s="25">
        <v>587</v>
      </c>
      <c r="V22" s="25">
        <v>615</v>
      </c>
      <c r="W22" s="25">
        <v>628</v>
      </c>
      <c r="X22" s="25">
        <v>615</v>
      </c>
      <c r="Y22" s="25">
        <v>645</v>
      </c>
      <c r="Z22" s="25">
        <v>708</v>
      </c>
      <c r="AA22" s="25">
        <v>759</v>
      </c>
      <c r="AB22" s="25">
        <v>737</v>
      </c>
      <c r="AC22" s="25">
        <v>709</v>
      </c>
      <c r="AD22" s="25">
        <v>156</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2000</v>
      </c>
      <c r="J23" s="45">
        <v>2073</v>
      </c>
      <c r="K23" s="45">
        <v>1992</v>
      </c>
      <c r="L23" s="45">
        <v>1751</v>
      </c>
      <c r="M23" s="45">
        <v>1372</v>
      </c>
      <c r="N23" s="45">
        <v>1300</v>
      </c>
      <c r="O23" s="45">
        <v>1210</v>
      </c>
      <c r="P23" s="45">
        <v>1126</v>
      </c>
      <c r="Q23" s="45">
        <v>990</v>
      </c>
      <c r="R23" s="45">
        <v>735</v>
      </c>
      <c r="S23" s="45">
        <v>692</v>
      </c>
      <c r="T23" s="45">
        <v>583</v>
      </c>
      <c r="U23" s="45">
        <v>587</v>
      </c>
      <c r="V23" s="45">
        <v>615</v>
      </c>
      <c r="W23" s="45">
        <v>628</v>
      </c>
      <c r="X23" s="45">
        <v>615</v>
      </c>
      <c r="Y23" s="45">
        <v>645</v>
      </c>
      <c r="Z23" s="45">
        <v>708</v>
      </c>
      <c r="AA23" s="45">
        <v>759</v>
      </c>
      <c r="AB23" s="45">
        <v>737</v>
      </c>
      <c r="AC23" s="45">
        <v>709</v>
      </c>
      <c r="AD23" s="45">
        <v>156</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1744</v>
      </c>
      <c r="J25" s="25">
        <v>2219</v>
      </c>
      <c r="K25" s="25">
        <v>801</v>
      </c>
      <c r="L25" s="25">
        <v>386</v>
      </c>
      <c r="M25" s="25">
        <v>808</v>
      </c>
      <c r="N25" s="25">
        <v>434</v>
      </c>
      <c r="O25" s="25">
        <v>384</v>
      </c>
      <c r="P25" s="25">
        <v>446</v>
      </c>
      <c r="Q25" s="25">
        <v>434</v>
      </c>
      <c r="R25" s="25">
        <v>59</v>
      </c>
      <c r="S25" s="25">
        <v>250</v>
      </c>
      <c r="T25" s="25">
        <v>227</v>
      </c>
      <c r="U25" s="25">
        <v>238</v>
      </c>
      <c r="V25" s="25">
        <v>210</v>
      </c>
      <c r="W25" s="25">
        <v>262</v>
      </c>
      <c r="X25" s="25">
        <v>248</v>
      </c>
      <c r="Y25" s="25">
        <v>268</v>
      </c>
      <c r="Z25" s="25">
        <v>307</v>
      </c>
      <c r="AA25" s="25">
        <v>363</v>
      </c>
      <c r="AB25" s="25">
        <v>108</v>
      </c>
      <c r="AC25" s="25">
        <v>316</v>
      </c>
      <c r="AD25" s="25">
        <v>553</v>
      </c>
      <c r="AE25" s="25">
        <v>0</v>
      </c>
      <c r="AF25" s="107">
        <f>IFERROR(SUM(I25:AE25)/SUM(I26:AE26),0)</f>
        <v>0.98821112798070909</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1744</v>
      </c>
      <c r="J26" s="45">
        <v>2337</v>
      </c>
      <c r="K26" s="45">
        <v>804</v>
      </c>
      <c r="L26" s="45">
        <v>386</v>
      </c>
      <c r="M26" s="45">
        <v>812</v>
      </c>
      <c r="N26" s="45">
        <v>437</v>
      </c>
      <c r="O26" s="45">
        <v>385</v>
      </c>
      <c r="P26" s="45">
        <v>447</v>
      </c>
      <c r="Q26" s="45">
        <v>436</v>
      </c>
      <c r="R26" s="45">
        <v>59</v>
      </c>
      <c r="S26" s="45">
        <v>250</v>
      </c>
      <c r="T26" s="45">
        <v>227</v>
      </c>
      <c r="U26" s="45">
        <v>238</v>
      </c>
      <c r="V26" s="45">
        <v>210</v>
      </c>
      <c r="W26" s="45">
        <v>262</v>
      </c>
      <c r="X26" s="45">
        <v>248</v>
      </c>
      <c r="Y26" s="45">
        <v>268</v>
      </c>
      <c r="Z26" s="45">
        <v>307</v>
      </c>
      <c r="AA26" s="45">
        <v>363</v>
      </c>
      <c r="AB26" s="45">
        <v>108</v>
      </c>
      <c r="AC26" s="45">
        <v>316</v>
      </c>
      <c r="AD26" s="45">
        <v>553</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101" priority="18" operator="greaterThan">
      <formula>95%</formula>
    </cfRule>
    <cfRule type="cellIs" dxfId="100" priority="19" operator="greaterThanOrEqual">
      <formula>90%</formula>
    </cfRule>
    <cfRule type="cellIs" dxfId="99" priority="20" operator="lessThan">
      <formula>89.99%</formula>
    </cfRule>
  </conditionalFormatting>
  <conditionalFormatting sqref="AF13">
    <cfRule type="cellIs" dxfId="98" priority="15" operator="greaterThan">
      <formula>95%</formula>
    </cfRule>
    <cfRule type="cellIs" dxfId="97" priority="16" operator="greaterThanOrEqual">
      <formula>90%</formula>
    </cfRule>
    <cfRule type="cellIs" dxfId="96" priority="17" operator="lessThan">
      <formula>89.99%</formula>
    </cfRule>
  </conditionalFormatting>
  <conditionalFormatting sqref="AF16">
    <cfRule type="cellIs" dxfId="95" priority="12" operator="greaterThan">
      <formula>95%</formula>
    </cfRule>
    <cfRule type="cellIs" dxfId="94" priority="13" operator="greaterThanOrEqual">
      <formula>90%</formula>
    </cfRule>
    <cfRule type="cellIs" dxfId="93" priority="14" operator="lessThan">
      <formula>89.99%</formula>
    </cfRule>
  </conditionalFormatting>
  <conditionalFormatting sqref="AF19">
    <cfRule type="cellIs" dxfId="92" priority="9" operator="greaterThan">
      <formula>95%</formula>
    </cfRule>
    <cfRule type="cellIs" dxfId="91" priority="10" operator="greaterThanOrEqual">
      <formula>90%</formula>
    </cfRule>
    <cfRule type="cellIs" dxfId="90" priority="11" operator="lessThan">
      <formula>89.99%</formula>
    </cfRule>
  </conditionalFormatting>
  <conditionalFormatting sqref="AF22">
    <cfRule type="cellIs" dxfId="89" priority="1" operator="greaterThanOrEqual">
      <formula>100%</formula>
    </cfRule>
    <cfRule type="cellIs" dxfId="88" priority="2" operator="lessThan">
      <formula>99.99%</formula>
    </cfRule>
  </conditionalFormatting>
  <conditionalFormatting sqref="AF25">
    <cfRule type="cellIs" dxfId="87" priority="3" operator="greaterThan">
      <formula>95%</formula>
    </cfRule>
    <cfRule type="cellIs" dxfId="86" priority="4" operator="greaterThanOrEqual">
      <formula>90%</formula>
    </cfRule>
    <cfRule type="cellIs" dxfId="85" priority="5" operator="lessThan">
      <formula>89.99%</formula>
    </cfRule>
  </conditionalFormatting>
  <conditionalFormatting sqref="I21:AE21">
    <cfRule type="colorScale" priority="53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AR48"/>
  <sheetViews>
    <sheetView showGridLines="0" topLeftCell="C2" zoomScale="55" zoomScaleNormal="55" workbookViewId="0">
      <selection activeCell="AD11" sqref="AD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19</v>
      </c>
      <c r="F2" s="99" t="s">
        <v>25</v>
      </c>
      <c r="G2" s="99"/>
      <c r="H2" s="22">
        <v>91952</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228</v>
      </c>
      <c r="J10" s="25">
        <v>476</v>
      </c>
      <c r="K10" s="25">
        <v>397</v>
      </c>
      <c r="L10" s="25">
        <v>67</v>
      </c>
      <c r="M10" s="25">
        <v>291</v>
      </c>
      <c r="N10" s="25">
        <v>322</v>
      </c>
      <c r="O10" s="25">
        <v>323</v>
      </c>
      <c r="P10" s="25">
        <v>278</v>
      </c>
      <c r="Q10" s="25">
        <v>180</v>
      </c>
      <c r="R10" s="25">
        <v>40</v>
      </c>
      <c r="S10" s="25">
        <v>199</v>
      </c>
      <c r="T10" s="25">
        <v>194</v>
      </c>
      <c r="U10" s="25">
        <v>266</v>
      </c>
      <c r="V10" s="25">
        <v>245</v>
      </c>
      <c r="W10" s="25">
        <v>313</v>
      </c>
      <c r="X10" s="25">
        <v>260</v>
      </c>
      <c r="Y10" s="25">
        <v>278</v>
      </c>
      <c r="Z10" s="25">
        <v>362</v>
      </c>
      <c r="AA10" s="25">
        <v>494</v>
      </c>
      <c r="AB10" s="25">
        <v>190</v>
      </c>
      <c r="AC10" s="25">
        <v>1</v>
      </c>
      <c r="AD10" s="25">
        <v>0</v>
      </c>
      <c r="AE10" s="25">
        <v>0</v>
      </c>
      <c r="AF10" s="107">
        <f>IFERROR(SUM(I10:AE10)/SUM(I11:AE11),0)</f>
        <v>0.99521178637200736</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228</v>
      </c>
      <c r="J11" s="45">
        <v>493</v>
      </c>
      <c r="K11" s="45">
        <v>400</v>
      </c>
      <c r="L11" s="45">
        <v>67</v>
      </c>
      <c r="M11" s="45">
        <v>291</v>
      </c>
      <c r="N11" s="45">
        <v>322</v>
      </c>
      <c r="O11" s="45">
        <v>323</v>
      </c>
      <c r="P11" s="45">
        <v>278</v>
      </c>
      <c r="Q11" s="45">
        <v>180</v>
      </c>
      <c r="R11" s="45">
        <v>40</v>
      </c>
      <c r="S11" s="45">
        <v>199</v>
      </c>
      <c r="T11" s="45">
        <v>194</v>
      </c>
      <c r="U11" s="45">
        <v>266</v>
      </c>
      <c r="V11" s="45">
        <v>245</v>
      </c>
      <c r="W11" s="45">
        <v>318</v>
      </c>
      <c r="X11" s="45">
        <v>260</v>
      </c>
      <c r="Y11" s="45">
        <v>278</v>
      </c>
      <c r="Z11" s="45">
        <v>362</v>
      </c>
      <c r="AA11" s="45">
        <v>494</v>
      </c>
      <c r="AB11" s="45">
        <v>191</v>
      </c>
      <c r="AC11" s="45">
        <v>1</v>
      </c>
      <c r="AD11" s="45">
        <v>0</v>
      </c>
      <c r="AE11" s="45">
        <v>0</v>
      </c>
      <c r="AF11" s="107"/>
    </row>
    <row r="12" spans="1:44" s="47" customFormat="1" ht="8.1" customHeight="1" thickTop="1" thickBot="1" x14ac:dyDescent="0.3">
      <c r="A12" s="118" t="s">
        <v>107</v>
      </c>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228</v>
      </c>
      <c r="J13" s="25">
        <v>475</v>
      </c>
      <c r="K13" s="25">
        <v>396</v>
      </c>
      <c r="L13" s="25">
        <v>67</v>
      </c>
      <c r="M13" s="25">
        <v>291</v>
      </c>
      <c r="N13" s="25">
        <v>321</v>
      </c>
      <c r="O13" s="25">
        <v>322</v>
      </c>
      <c r="P13" s="25">
        <v>278</v>
      </c>
      <c r="Q13" s="25">
        <v>177</v>
      </c>
      <c r="R13" s="25">
        <v>40</v>
      </c>
      <c r="S13" s="25">
        <v>198</v>
      </c>
      <c r="T13" s="25">
        <v>194</v>
      </c>
      <c r="U13" s="25">
        <v>266</v>
      </c>
      <c r="V13" s="25">
        <v>245</v>
      </c>
      <c r="W13" s="25">
        <v>313</v>
      </c>
      <c r="X13" s="25">
        <v>260</v>
      </c>
      <c r="Y13" s="25">
        <v>278</v>
      </c>
      <c r="Z13" s="25">
        <v>362</v>
      </c>
      <c r="AA13" s="25">
        <v>494</v>
      </c>
      <c r="AB13" s="25">
        <v>190</v>
      </c>
      <c r="AC13" s="25">
        <v>0</v>
      </c>
      <c r="AD13" s="25">
        <v>0</v>
      </c>
      <c r="AE13" s="25">
        <v>0</v>
      </c>
      <c r="AF13" s="107">
        <f>IFERROR(SUM(I13:AE13)/SUM(I14:AE14),0)</f>
        <v>0.99833456698741674</v>
      </c>
    </row>
    <row r="14" spans="1:44" s="3" customFormat="1" ht="50.1" customHeight="1" thickTop="1" thickBot="1" x14ac:dyDescent="0.3">
      <c r="A14" s="118"/>
      <c r="B14" s="119"/>
      <c r="C14" s="114"/>
      <c r="D14" s="115"/>
      <c r="E14" s="114"/>
      <c r="F14" s="116"/>
      <c r="G14" s="117"/>
      <c r="H14" s="27" t="str">
        <f>'PANEL DE CONTROL DISTRITAL'!H13</f>
        <v>Número de trámites aplicados</v>
      </c>
      <c r="I14" s="45">
        <v>228</v>
      </c>
      <c r="J14" s="45">
        <v>476</v>
      </c>
      <c r="K14" s="45">
        <v>397</v>
      </c>
      <c r="L14" s="45">
        <v>67</v>
      </c>
      <c r="M14" s="45">
        <v>291</v>
      </c>
      <c r="N14" s="45">
        <v>322</v>
      </c>
      <c r="O14" s="45">
        <v>323</v>
      </c>
      <c r="P14" s="45">
        <v>278</v>
      </c>
      <c r="Q14" s="45">
        <v>180</v>
      </c>
      <c r="R14" s="45">
        <v>40</v>
      </c>
      <c r="S14" s="45">
        <v>199</v>
      </c>
      <c r="T14" s="45">
        <v>194</v>
      </c>
      <c r="U14" s="45">
        <v>266</v>
      </c>
      <c r="V14" s="45">
        <v>245</v>
      </c>
      <c r="W14" s="45">
        <v>313</v>
      </c>
      <c r="X14" s="45">
        <v>260</v>
      </c>
      <c r="Y14" s="45">
        <v>278</v>
      </c>
      <c r="Z14" s="45">
        <v>362</v>
      </c>
      <c r="AA14" s="45">
        <v>494</v>
      </c>
      <c r="AB14" s="45">
        <v>190</v>
      </c>
      <c r="AC14" s="45">
        <v>1</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228</v>
      </c>
      <c r="J16" s="25">
        <v>476</v>
      </c>
      <c r="K16" s="25">
        <v>397</v>
      </c>
      <c r="L16" s="25">
        <v>67</v>
      </c>
      <c r="M16" s="25">
        <v>291</v>
      </c>
      <c r="N16" s="25">
        <v>322</v>
      </c>
      <c r="O16" s="25">
        <v>323</v>
      </c>
      <c r="P16" s="25">
        <v>278</v>
      </c>
      <c r="Q16" s="25">
        <v>180</v>
      </c>
      <c r="R16" s="25">
        <v>40</v>
      </c>
      <c r="S16" s="25">
        <v>199</v>
      </c>
      <c r="T16" s="25">
        <v>194</v>
      </c>
      <c r="U16" s="25">
        <v>266</v>
      </c>
      <c r="V16" s="25">
        <v>245</v>
      </c>
      <c r="W16" s="25">
        <v>313</v>
      </c>
      <c r="X16" s="25">
        <v>260</v>
      </c>
      <c r="Y16" s="25">
        <v>277</v>
      </c>
      <c r="Z16" s="25">
        <v>362</v>
      </c>
      <c r="AA16" s="25">
        <v>494</v>
      </c>
      <c r="AB16" s="25">
        <v>190</v>
      </c>
      <c r="AC16" s="25">
        <v>1</v>
      </c>
      <c r="AD16" s="25">
        <v>0</v>
      </c>
      <c r="AE16" s="25">
        <v>0</v>
      </c>
      <c r="AF16" s="107">
        <f>IFERROR(SUM(I16:AE16)/SUM(I17:AE17),0)</f>
        <v>0.9998149518874907</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228</v>
      </c>
      <c r="J17" s="45">
        <v>476</v>
      </c>
      <c r="K17" s="45">
        <v>397</v>
      </c>
      <c r="L17" s="45">
        <v>67</v>
      </c>
      <c r="M17" s="45">
        <v>291</v>
      </c>
      <c r="N17" s="45">
        <v>322</v>
      </c>
      <c r="O17" s="45">
        <v>323</v>
      </c>
      <c r="P17" s="45">
        <v>278</v>
      </c>
      <c r="Q17" s="45">
        <v>180</v>
      </c>
      <c r="R17" s="45">
        <v>40</v>
      </c>
      <c r="S17" s="45">
        <v>199</v>
      </c>
      <c r="T17" s="45">
        <v>194</v>
      </c>
      <c r="U17" s="45">
        <v>266</v>
      </c>
      <c r="V17" s="45">
        <v>245</v>
      </c>
      <c r="W17" s="45">
        <v>313</v>
      </c>
      <c r="X17" s="45">
        <v>260</v>
      </c>
      <c r="Y17" s="45">
        <v>278</v>
      </c>
      <c r="Z17" s="45">
        <v>362</v>
      </c>
      <c r="AA17" s="45">
        <v>494</v>
      </c>
      <c r="AB17" s="45">
        <v>190</v>
      </c>
      <c r="AC17" s="45">
        <v>1</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1357</v>
      </c>
      <c r="J19" s="25">
        <v>2172</v>
      </c>
      <c r="K19" s="25">
        <v>580</v>
      </c>
      <c r="L19" s="25">
        <v>132</v>
      </c>
      <c r="M19" s="25">
        <v>160</v>
      </c>
      <c r="N19" s="25">
        <v>330</v>
      </c>
      <c r="O19" s="25">
        <v>319</v>
      </c>
      <c r="P19" s="25">
        <v>269</v>
      </c>
      <c r="Q19" s="25">
        <v>229</v>
      </c>
      <c r="R19" s="25">
        <v>49</v>
      </c>
      <c r="S19" s="25">
        <v>196</v>
      </c>
      <c r="T19" s="25">
        <v>145</v>
      </c>
      <c r="U19" s="25">
        <v>304</v>
      </c>
      <c r="V19" s="25">
        <v>244</v>
      </c>
      <c r="W19" s="25">
        <v>284</v>
      </c>
      <c r="X19" s="25">
        <v>288</v>
      </c>
      <c r="Y19" s="25">
        <v>245</v>
      </c>
      <c r="Z19" s="25">
        <v>382</v>
      </c>
      <c r="AA19" s="25">
        <v>390</v>
      </c>
      <c r="AB19" s="25">
        <v>76</v>
      </c>
      <c r="AC19" s="25">
        <v>339</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1357</v>
      </c>
      <c r="J20" s="45">
        <v>2172</v>
      </c>
      <c r="K20" s="45">
        <v>580</v>
      </c>
      <c r="L20" s="45">
        <v>132</v>
      </c>
      <c r="M20" s="45">
        <v>160</v>
      </c>
      <c r="N20" s="45">
        <v>330</v>
      </c>
      <c r="O20" s="45">
        <v>319</v>
      </c>
      <c r="P20" s="45">
        <v>269</v>
      </c>
      <c r="Q20" s="45">
        <v>229</v>
      </c>
      <c r="R20" s="45">
        <v>49</v>
      </c>
      <c r="S20" s="45">
        <v>196</v>
      </c>
      <c r="T20" s="45">
        <v>145</v>
      </c>
      <c r="U20" s="45">
        <v>304</v>
      </c>
      <c r="V20" s="45">
        <v>244</v>
      </c>
      <c r="W20" s="45">
        <v>284</v>
      </c>
      <c r="X20" s="45">
        <v>288</v>
      </c>
      <c r="Y20" s="45">
        <v>245</v>
      </c>
      <c r="Z20" s="45">
        <v>382</v>
      </c>
      <c r="AA20" s="45">
        <v>390</v>
      </c>
      <c r="AB20" s="45">
        <v>76</v>
      </c>
      <c r="AC20" s="45">
        <v>339</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3088</v>
      </c>
      <c r="J22" s="25">
        <v>2532</v>
      </c>
      <c r="K22" s="25">
        <v>2241</v>
      </c>
      <c r="L22" s="25">
        <v>2003</v>
      </c>
      <c r="M22" s="25">
        <v>1507</v>
      </c>
      <c r="N22" s="25">
        <v>1350</v>
      </c>
      <c r="O22" s="25">
        <v>1094</v>
      </c>
      <c r="P22" s="25">
        <v>1038</v>
      </c>
      <c r="Q22" s="25">
        <v>879</v>
      </c>
      <c r="R22" s="25">
        <v>600</v>
      </c>
      <c r="S22" s="25">
        <v>555</v>
      </c>
      <c r="T22" s="25">
        <v>509</v>
      </c>
      <c r="U22" s="25">
        <v>524</v>
      </c>
      <c r="V22" s="25">
        <v>498</v>
      </c>
      <c r="W22" s="25">
        <v>502</v>
      </c>
      <c r="X22" s="25">
        <v>496</v>
      </c>
      <c r="Y22" s="25">
        <v>482</v>
      </c>
      <c r="Z22" s="25">
        <v>593</v>
      </c>
      <c r="AA22" s="25">
        <v>564</v>
      </c>
      <c r="AB22" s="25">
        <v>551</v>
      </c>
      <c r="AC22" s="25">
        <v>483</v>
      </c>
      <c r="AD22" s="25">
        <v>164</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3088</v>
      </c>
      <c r="J23" s="45">
        <v>2532</v>
      </c>
      <c r="K23" s="45">
        <v>2241</v>
      </c>
      <c r="L23" s="45">
        <v>2003</v>
      </c>
      <c r="M23" s="45">
        <v>1507</v>
      </c>
      <c r="N23" s="45">
        <v>1350</v>
      </c>
      <c r="O23" s="45">
        <v>1094</v>
      </c>
      <c r="P23" s="45">
        <v>1038</v>
      </c>
      <c r="Q23" s="45">
        <v>879</v>
      </c>
      <c r="R23" s="45">
        <v>600</v>
      </c>
      <c r="S23" s="45">
        <v>555</v>
      </c>
      <c r="T23" s="45">
        <v>509</v>
      </c>
      <c r="U23" s="45">
        <v>524</v>
      </c>
      <c r="V23" s="45">
        <v>498</v>
      </c>
      <c r="W23" s="45">
        <v>502</v>
      </c>
      <c r="X23" s="45">
        <v>496</v>
      </c>
      <c r="Y23" s="45">
        <v>482</v>
      </c>
      <c r="Z23" s="45">
        <v>593</v>
      </c>
      <c r="AA23" s="45">
        <v>564</v>
      </c>
      <c r="AB23" s="45">
        <v>551</v>
      </c>
      <c r="AC23" s="45">
        <v>483</v>
      </c>
      <c r="AD23" s="45">
        <v>164</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828</v>
      </c>
      <c r="J25" s="25">
        <v>2728</v>
      </c>
      <c r="K25" s="25">
        <v>865</v>
      </c>
      <c r="L25" s="25">
        <v>371</v>
      </c>
      <c r="M25" s="25">
        <v>867</v>
      </c>
      <c r="N25" s="25">
        <v>487</v>
      </c>
      <c r="O25" s="25">
        <v>539</v>
      </c>
      <c r="P25" s="25">
        <v>325</v>
      </c>
      <c r="Q25" s="25">
        <v>388</v>
      </c>
      <c r="R25" s="25">
        <v>47</v>
      </c>
      <c r="S25" s="25">
        <v>241</v>
      </c>
      <c r="T25" s="25">
        <v>191</v>
      </c>
      <c r="U25" s="25">
        <v>289</v>
      </c>
      <c r="V25" s="25">
        <v>270</v>
      </c>
      <c r="W25" s="25">
        <v>280</v>
      </c>
      <c r="X25" s="25">
        <v>294</v>
      </c>
      <c r="Y25" s="25">
        <v>259</v>
      </c>
      <c r="Z25" s="25">
        <v>271</v>
      </c>
      <c r="AA25" s="25">
        <v>419</v>
      </c>
      <c r="AB25" s="25">
        <v>89</v>
      </c>
      <c r="AC25" s="25">
        <v>407</v>
      </c>
      <c r="AD25" s="25">
        <v>319</v>
      </c>
      <c r="AE25" s="25">
        <v>0</v>
      </c>
      <c r="AF25" s="107">
        <f>IFERROR(SUM(I25:AE25)/SUM(I26:AE26),0)</f>
        <v>0.99916535287025876</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832</v>
      </c>
      <c r="J26" s="45">
        <v>2728</v>
      </c>
      <c r="K26" s="45">
        <v>869</v>
      </c>
      <c r="L26" s="45">
        <v>371</v>
      </c>
      <c r="M26" s="45">
        <v>868</v>
      </c>
      <c r="N26" s="45">
        <v>487</v>
      </c>
      <c r="O26" s="45">
        <v>539</v>
      </c>
      <c r="P26" s="45">
        <v>325</v>
      </c>
      <c r="Q26" s="45">
        <v>388</v>
      </c>
      <c r="R26" s="45">
        <v>47</v>
      </c>
      <c r="S26" s="45">
        <v>241</v>
      </c>
      <c r="T26" s="45">
        <v>191</v>
      </c>
      <c r="U26" s="45">
        <v>289</v>
      </c>
      <c r="V26" s="45">
        <v>270</v>
      </c>
      <c r="W26" s="45">
        <v>280</v>
      </c>
      <c r="X26" s="45">
        <v>294</v>
      </c>
      <c r="Y26" s="45">
        <v>259</v>
      </c>
      <c r="Z26" s="45">
        <v>271</v>
      </c>
      <c r="AA26" s="45">
        <v>419</v>
      </c>
      <c r="AB26" s="45">
        <v>89</v>
      </c>
      <c r="AC26" s="45">
        <v>407</v>
      </c>
      <c r="AD26" s="45">
        <v>319</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84" priority="18" operator="greaterThan">
      <formula>95%</formula>
    </cfRule>
    <cfRule type="cellIs" dxfId="83" priority="19" operator="greaterThanOrEqual">
      <formula>90%</formula>
    </cfRule>
    <cfRule type="cellIs" dxfId="82" priority="20" operator="lessThan">
      <formula>89.99%</formula>
    </cfRule>
  </conditionalFormatting>
  <conditionalFormatting sqref="AF13">
    <cfRule type="cellIs" dxfId="81" priority="15" operator="greaterThan">
      <formula>95%</formula>
    </cfRule>
    <cfRule type="cellIs" dxfId="80" priority="16" operator="greaterThanOrEqual">
      <formula>90%</formula>
    </cfRule>
    <cfRule type="cellIs" dxfId="79" priority="17" operator="lessThan">
      <formula>89.99%</formula>
    </cfRule>
  </conditionalFormatting>
  <conditionalFormatting sqref="AF16">
    <cfRule type="cellIs" dxfId="78" priority="12" operator="greaterThan">
      <formula>95%</formula>
    </cfRule>
    <cfRule type="cellIs" dxfId="77" priority="13" operator="greaterThanOrEqual">
      <formula>90%</formula>
    </cfRule>
    <cfRule type="cellIs" dxfId="76" priority="14" operator="lessThan">
      <formula>89.99%</formula>
    </cfRule>
  </conditionalFormatting>
  <conditionalFormatting sqref="AF19">
    <cfRule type="cellIs" dxfId="75" priority="9" operator="greaterThan">
      <formula>95%</formula>
    </cfRule>
    <cfRule type="cellIs" dxfId="74" priority="10" operator="greaterThanOrEqual">
      <formula>90%</formula>
    </cfRule>
    <cfRule type="cellIs" dxfId="73" priority="11" operator="lessThan">
      <formula>89.99%</formula>
    </cfRule>
  </conditionalFormatting>
  <conditionalFormatting sqref="AF22">
    <cfRule type="cellIs" dxfId="72" priority="1" operator="greaterThanOrEqual">
      <formula>100%</formula>
    </cfRule>
    <cfRule type="cellIs" dxfId="71" priority="2" operator="lessThan">
      <formula>99.99%</formula>
    </cfRule>
  </conditionalFormatting>
  <conditionalFormatting sqref="AF25">
    <cfRule type="cellIs" dxfId="70" priority="3" operator="greaterThan">
      <formula>95%</formula>
    </cfRule>
    <cfRule type="cellIs" dxfId="69" priority="4" operator="greaterThanOrEqual">
      <formula>90%</formula>
    </cfRule>
    <cfRule type="cellIs" dxfId="68" priority="5" operator="lessThan">
      <formula>89.99%</formula>
    </cfRule>
  </conditionalFormatting>
  <conditionalFormatting sqref="I21:AE21">
    <cfRule type="colorScale" priority="53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AR48"/>
  <sheetViews>
    <sheetView showGridLines="0" topLeftCell="C4" zoomScale="55" zoomScaleNormal="55" workbookViewId="0">
      <selection activeCell="AB11" sqref="AB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20</v>
      </c>
      <c r="F2" s="99" t="s">
        <v>25</v>
      </c>
      <c r="G2" s="99"/>
      <c r="H2" s="22">
        <v>92051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203</v>
      </c>
      <c r="J10" s="25">
        <v>458</v>
      </c>
      <c r="K10" s="25">
        <v>400</v>
      </c>
      <c r="L10" s="25">
        <v>45</v>
      </c>
      <c r="M10" s="25">
        <v>244</v>
      </c>
      <c r="N10" s="25">
        <v>221</v>
      </c>
      <c r="O10" s="25">
        <v>251</v>
      </c>
      <c r="P10" s="25">
        <v>240</v>
      </c>
      <c r="Q10" s="25">
        <v>189</v>
      </c>
      <c r="R10" s="25">
        <v>50</v>
      </c>
      <c r="S10" s="25">
        <v>158</v>
      </c>
      <c r="T10" s="25">
        <v>133</v>
      </c>
      <c r="U10" s="25">
        <v>182</v>
      </c>
      <c r="V10" s="25">
        <v>235</v>
      </c>
      <c r="W10" s="25">
        <v>254</v>
      </c>
      <c r="X10" s="25">
        <v>252</v>
      </c>
      <c r="Y10" s="25">
        <v>208</v>
      </c>
      <c r="Z10" s="25">
        <v>252</v>
      </c>
      <c r="AA10" s="25">
        <v>359</v>
      </c>
      <c r="AB10" s="25">
        <v>138</v>
      </c>
      <c r="AC10" s="25">
        <v>0</v>
      </c>
      <c r="AD10" s="25">
        <v>0</v>
      </c>
      <c r="AE10" s="25">
        <v>0</v>
      </c>
      <c r="AF10" s="107">
        <f>IFERROR(SUM(I10:AE10)/SUM(I11:AE11),0)</f>
        <v>0.99267480577136513</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203</v>
      </c>
      <c r="J11" s="45">
        <v>458</v>
      </c>
      <c r="K11" s="45">
        <v>400</v>
      </c>
      <c r="L11" s="45">
        <v>45</v>
      </c>
      <c r="M11" s="45">
        <v>244</v>
      </c>
      <c r="N11" s="45">
        <v>221</v>
      </c>
      <c r="O11" s="45">
        <v>251</v>
      </c>
      <c r="P11" s="45">
        <v>240</v>
      </c>
      <c r="Q11" s="45">
        <v>189</v>
      </c>
      <c r="R11" s="45">
        <v>50</v>
      </c>
      <c r="S11" s="45">
        <v>158</v>
      </c>
      <c r="T11" s="45">
        <v>133</v>
      </c>
      <c r="U11" s="45">
        <v>182</v>
      </c>
      <c r="V11" s="45">
        <v>238</v>
      </c>
      <c r="W11" s="45">
        <v>258</v>
      </c>
      <c r="X11" s="45">
        <v>254</v>
      </c>
      <c r="Y11" s="45">
        <v>216</v>
      </c>
      <c r="Z11" s="45">
        <v>259</v>
      </c>
      <c r="AA11" s="45">
        <v>366</v>
      </c>
      <c r="AB11" s="45">
        <v>140</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202</v>
      </c>
      <c r="J13" s="25">
        <v>456</v>
      </c>
      <c r="K13" s="25">
        <v>400</v>
      </c>
      <c r="L13" s="25">
        <v>45</v>
      </c>
      <c r="M13" s="25">
        <v>243</v>
      </c>
      <c r="N13" s="25">
        <v>221</v>
      </c>
      <c r="O13" s="25">
        <v>251</v>
      </c>
      <c r="P13" s="25">
        <v>240</v>
      </c>
      <c r="Q13" s="25">
        <v>189</v>
      </c>
      <c r="R13" s="25">
        <v>50</v>
      </c>
      <c r="S13" s="25">
        <v>158</v>
      </c>
      <c r="T13" s="25">
        <v>133</v>
      </c>
      <c r="U13" s="25">
        <v>182</v>
      </c>
      <c r="V13" s="25">
        <v>235</v>
      </c>
      <c r="W13" s="25">
        <v>254</v>
      </c>
      <c r="X13" s="25">
        <v>252</v>
      </c>
      <c r="Y13" s="25">
        <v>208</v>
      </c>
      <c r="Z13" s="25">
        <v>214</v>
      </c>
      <c r="AA13" s="25">
        <v>359</v>
      </c>
      <c r="AB13" s="25">
        <v>138</v>
      </c>
      <c r="AC13" s="25">
        <v>0</v>
      </c>
      <c r="AD13" s="25">
        <v>0</v>
      </c>
      <c r="AE13" s="25">
        <v>0</v>
      </c>
      <c r="AF13" s="107">
        <f>IFERROR(SUM(I13:AE13)/SUM(I14:AE14),0)</f>
        <v>0.99060822898032197</v>
      </c>
    </row>
    <row r="14" spans="1:44" s="3" customFormat="1" ht="50.1" customHeight="1" thickTop="1" thickBot="1" x14ac:dyDescent="0.3">
      <c r="A14" s="118"/>
      <c r="B14" s="119"/>
      <c r="C14" s="114"/>
      <c r="D14" s="115"/>
      <c r="E14" s="114"/>
      <c r="F14" s="116"/>
      <c r="G14" s="117"/>
      <c r="H14" s="27" t="str">
        <f>'PANEL DE CONTROL DISTRITAL'!H13</f>
        <v>Número de trámites aplicados</v>
      </c>
      <c r="I14" s="45">
        <v>203</v>
      </c>
      <c r="J14" s="45">
        <v>458</v>
      </c>
      <c r="K14" s="45">
        <v>400</v>
      </c>
      <c r="L14" s="45">
        <v>45</v>
      </c>
      <c r="M14" s="45">
        <v>244</v>
      </c>
      <c r="N14" s="45">
        <v>221</v>
      </c>
      <c r="O14" s="45">
        <v>251</v>
      </c>
      <c r="P14" s="45">
        <v>240</v>
      </c>
      <c r="Q14" s="45">
        <v>189</v>
      </c>
      <c r="R14" s="45">
        <v>50</v>
      </c>
      <c r="S14" s="45">
        <v>158</v>
      </c>
      <c r="T14" s="45">
        <v>133</v>
      </c>
      <c r="U14" s="45">
        <v>182</v>
      </c>
      <c r="V14" s="45">
        <v>235</v>
      </c>
      <c r="W14" s="45">
        <v>254</v>
      </c>
      <c r="X14" s="45">
        <v>252</v>
      </c>
      <c r="Y14" s="45">
        <v>208</v>
      </c>
      <c r="Z14" s="45">
        <v>252</v>
      </c>
      <c r="AA14" s="45">
        <v>359</v>
      </c>
      <c r="AB14" s="45">
        <v>138</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202</v>
      </c>
      <c r="J16" s="25">
        <v>456</v>
      </c>
      <c r="K16" s="25">
        <v>400</v>
      </c>
      <c r="L16" s="25">
        <v>45</v>
      </c>
      <c r="M16" s="25">
        <v>243</v>
      </c>
      <c r="N16" s="25">
        <v>221</v>
      </c>
      <c r="O16" s="25">
        <v>251</v>
      </c>
      <c r="P16" s="25">
        <v>240</v>
      </c>
      <c r="Q16" s="25">
        <v>189</v>
      </c>
      <c r="R16" s="25">
        <v>50</v>
      </c>
      <c r="S16" s="25">
        <v>158</v>
      </c>
      <c r="T16" s="25">
        <v>133</v>
      </c>
      <c r="U16" s="25">
        <v>182</v>
      </c>
      <c r="V16" s="25">
        <v>235</v>
      </c>
      <c r="W16" s="25">
        <v>254</v>
      </c>
      <c r="X16" s="25">
        <v>252</v>
      </c>
      <c r="Y16" s="25">
        <v>208</v>
      </c>
      <c r="Z16" s="25">
        <v>252</v>
      </c>
      <c r="AA16" s="25">
        <v>359</v>
      </c>
      <c r="AB16" s="25">
        <v>138</v>
      </c>
      <c r="AC16" s="25">
        <v>0</v>
      </c>
      <c r="AD16" s="25">
        <v>0</v>
      </c>
      <c r="AE16" s="25">
        <v>0</v>
      </c>
      <c r="AF16" s="107">
        <f>IFERROR(SUM(I16:AE16)/SUM(I17:AE17),0)</f>
        <v>0.99910554561717357</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203</v>
      </c>
      <c r="J17" s="45">
        <v>458</v>
      </c>
      <c r="K17" s="45">
        <v>400</v>
      </c>
      <c r="L17" s="45">
        <v>45</v>
      </c>
      <c r="M17" s="45">
        <v>244</v>
      </c>
      <c r="N17" s="45">
        <v>221</v>
      </c>
      <c r="O17" s="45">
        <v>251</v>
      </c>
      <c r="P17" s="45">
        <v>240</v>
      </c>
      <c r="Q17" s="45">
        <v>189</v>
      </c>
      <c r="R17" s="45">
        <v>50</v>
      </c>
      <c r="S17" s="45">
        <v>158</v>
      </c>
      <c r="T17" s="45">
        <v>133</v>
      </c>
      <c r="U17" s="45">
        <v>182</v>
      </c>
      <c r="V17" s="45">
        <v>235</v>
      </c>
      <c r="W17" s="45">
        <v>254</v>
      </c>
      <c r="X17" s="45">
        <v>252</v>
      </c>
      <c r="Y17" s="45">
        <v>208</v>
      </c>
      <c r="Z17" s="45">
        <v>252</v>
      </c>
      <c r="AA17" s="45">
        <v>359</v>
      </c>
      <c r="AB17" s="45">
        <v>138</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916</v>
      </c>
      <c r="J19" s="25">
        <v>1469</v>
      </c>
      <c r="K19" s="25">
        <v>565</v>
      </c>
      <c r="L19" s="25">
        <v>126</v>
      </c>
      <c r="M19" s="25">
        <v>342</v>
      </c>
      <c r="N19" s="25">
        <v>209</v>
      </c>
      <c r="O19" s="25">
        <v>256</v>
      </c>
      <c r="P19" s="25">
        <v>229</v>
      </c>
      <c r="Q19" s="25">
        <v>216</v>
      </c>
      <c r="R19" s="25">
        <v>51</v>
      </c>
      <c r="S19" s="25">
        <v>176</v>
      </c>
      <c r="T19" s="25">
        <v>118</v>
      </c>
      <c r="U19" s="25">
        <v>196</v>
      </c>
      <c r="V19" s="25">
        <v>208</v>
      </c>
      <c r="W19" s="25">
        <v>278</v>
      </c>
      <c r="X19" s="25">
        <v>228</v>
      </c>
      <c r="Y19" s="25">
        <v>193</v>
      </c>
      <c r="Z19" s="25">
        <v>288</v>
      </c>
      <c r="AA19" s="25">
        <v>310</v>
      </c>
      <c r="AB19" s="25">
        <v>44</v>
      </c>
      <c r="AC19" s="25">
        <v>228</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916</v>
      </c>
      <c r="J20" s="45">
        <v>1469</v>
      </c>
      <c r="K20" s="45">
        <v>565</v>
      </c>
      <c r="L20" s="45">
        <v>126</v>
      </c>
      <c r="M20" s="45">
        <v>342</v>
      </c>
      <c r="N20" s="45">
        <v>209</v>
      </c>
      <c r="O20" s="45">
        <v>256</v>
      </c>
      <c r="P20" s="45">
        <v>229</v>
      </c>
      <c r="Q20" s="45">
        <v>216</v>
      </c>
      <c r="R20" s="45">
        <v>51</v>
      </c>
      <c r="S20" s="45">
        <v>176</v>
      </c>
      <c r="T20" s="45">
        <v>118</v>
      </c>
      <c r="U20" s="45">
        <v>196</v>
      </c>
      <c r="V20" s="45">
        <v>208</v>
      </c>
      <c r="W20" s="45">
        <v>278</v>
      </c>
      <c r="X20" s="45">
        <v>228</v>
      </c>
      <c r="Y20" s="45">
        <v>193</v>
      </c>
      <c r="Z20" s="45">
        <v>288</v>
      </c>
      <c r="AA20" s="45">
        <v>310</v>
      </c>
      <c r="AB20" s="45">
        <v>44</v>
      </c>
      <c r="AC20" s="45">
        <v>228</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1095</v>
      </c>
      <c r="J22" s="25">
        <v>1139</v>
      </c>
      <c r="K22" s="25">
        <v>1216</v>
      </c>
      <c r="L22" s="25">
        <v>1102</v>
      </c>
      <c r="M22" s="25">
        <v>846</v>
      </c>
      <c r="N22" s="25">
        <v>702</v>
      </c>
      <c r="O22" s="25">
        <v>593</v>
      </c>
      <c r="P22" s="25">
        <v>527</v>
      </c>
      <c r="Q22" s="25">
        <v>475</v>
      </c>
      <c r="R22" s="25">
        <v>473</v>
      </c>
      <c r="S22" s="25">
        <v>253</v>
      </c>
      <c r="T22" s="25">
        <v>237</v>
      </c>
      <c r="U22" s="25">
        <v>262</v>
      </c>
      <c r="V22" s="25">
        <v>272</v>
      </c>
      <c r="W22" s="25">
        <v>302</v>
      </c>
      <c r="X22" s="25">
        <v>286</v>
      </c>
      <c r="Y22" s="25">
        <v>267</v>
      </c>
      <c r="Z22" s="25">
        <v>344</v>
      </c>
      <c r="AA22" s="25">
        <v>369</v>
      </c>
      <c r="AB22" s="25">
        <v>338</v>
      </c>
      <c r="AC22" s="25">
        <v>222</v>
      </c>
      <c r="AD22" s="25">
        <v>201</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1095</v>
      </c>
      <c r="J23" s="45">
        <v>1139</v>
      </c>
      <c r="K23" s="45">
        <v>1216</v>
      </c>
      <c r="L23" s="45">
        <v>1102</v>
      </c>
      <c r="M23" s="45">
        <v>846</v>
      </c>
      <c r="N23" s="45">
        <v>702</v>
      </c>
      <c r="O23" s="45">
        <v>593</v>
      </c>
      <c r="P23" s="45">
        <v>527</v>
      </c>
      <c r="Q23" s="45">
        <v>475</v>
      </c>
      <c r="R23" s="45">
        <v>473</v>
      </c>
      <c r="S23" s="45">
        <v>253</v>
      </c>
      <c r="T23" s="45">
        <v>237</v>
      </c>
      <c r="U23" s="45">
        <v>262</v>
      </c>
      <c r="V23" s="45">
        <v>272</v>
      </c>
      <c r="W23" s="45">
        <v>302</v>
      </c>
      <c r="X23" s="45">
        <v>286</v>
      </c>
      <c r="Y23" s="45">
        <v>267</v>
      </c>
      <c r="Z23" s="45">
        <v>344</v>
      </c>
      <c r="AA23" s="45">
        <v>369</v>
      </c>
      <c r="AB23" s="45">
        <v>338</v>
      </c>
      <c r="AC23" s="45">
        <v>222</v>
      </c>
      <c r="AD23" s="45">
        <v>201</v>
      </c>
      <c r="AE23" s="45">
        <v>0</v>
      </c>
      <c r="AF23" s="107"/>
    </row>
    <row r="24" spans="1:44" s="4" customFormat="1" ht="8.2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977</v>
      </c>
      <c r="J25" s="25">
        <v>1425</v>
      </c>
      <c r="K25" s="25">
        <v>484</v>
      </c>
      <c r="L25" s="25">
        <v>240</v>
      </c>
      <c r="M25" s="25">
        <v>598</v>
      </c>
      <c r="N25" s="25">
        <v>353</v>
      </c>
      <c r="O25" s="25">
        <v>340</v>
      </c>
      <c r="P25" s="25">
        <v>295</v>
      </c>
      <c r="Q25" s="25">
        <v>268</v>
      </c>
      <c r="R25" s="25">
        <v>53</v>
      </c>
      <c r="S25" s="25">
        <v>268</v>
      </c>
      <c r="T25" s="25">
        <v>134</v>
      </c>
      <c r="U25" s="25">
        <v>171</v>
      </c>
      <c r="V25" s="25">
        <v>198</v>
      </c>
      <c r="W25" s="25">
        <v>248</v>
      </c>
      <c r="X25" s="25">
        <v>244</v>
      </c>
      <c r="Y25" s="25">
        <v>212</v>
      </c>
      <c r="Z25" s="25">
        <v>211</v>
      </c>
      <c r="AA25" s="25">
        <v>285</v>
      </c>
      <c r="AB25" s="25">
        <v>75</v>
      </c>
      <c r="AC25" s="25">
        <v>344</v>
      </c>
      <c r="AD25" s="25">
        <v>148</v>
      </c>
      <c r="AE25" s="25">
        <v>0</v>
      </c>
      <c r="AF25" s="107">
        <f>IFERROR(SUM(I25:AE25)/SUM(I26:AE26),0)</f>
        <v>0.99934002111932418</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978</v>
      </c>
      <c r="J26" s="45">
        <v>1427</v>
      </c>
      <c r="K26" s="45">
        <v>484</v>
      </c>
      <c r="L26" s="45">
        <v>240</v>
      </c>
      <c r="M26" s="45">
        <v>599</v>
      </c>
      <c r="N26" s="45">
        <v>353</v>
      </c>
      <c r="O26" s="45">
        <v>340</v>
      </c>
      <c r="P26" s="45">
        <v>295</v>
      </c>
      <c r="Q26" s="45">
        <v>269</v>
      </c>
      <c r="R26" s="45">
        <v>53</v>
      </c>
      <c r="S26" s="45">
        <v>268</v>
      </c>
      <c r="T26" s="45">
        <v>134</v>
      </c>
      <c r="U26" s="45">
        <v>171</v>
      </c>
      <c r="V26" s="45">
        <v>198</v>
      </c>
      <c r="W26" s="45">
        <v>248</v>
      </c>
      <c r="X26" s="45">
        <v>244</v>
      </c>
      <c r="Y26" s="45">
        <v>212</v>
      </c>
      <c r="Z26" s="45">
        <v>211</v>
      </c>
      <c r="AA26" s="45">
        <v>285</v>
      </c>
      <c r="AB26" s="45">
        <v>75</v>
      </c>
      <c r="AC26" s="45">
        <v>344</v>
      </c>
      <c r="AD26" s="45">
        <v>148</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67" priority="18" operator="greaterThan">
      <formula>95%</formula>
    </cfRule>
    <cfRule type="cellIs" dxfId="66" priority="19" operator="greaterThanOrEqual">
      <formula>90%</formula>
    </cfRule>
    <cfRule type="cellIs" dxfId="65" priority="20" operator="lessThan">
      <formula>89.99%</formula>
    </cfRule>
  </conditionalFormatting>
  <conditionalFormatting sqref="AF13">
    <cfRule type="cellIs" dxfId="64" priority="15" operator="greaterThan">
      <formula>95%</formula>
    </cfRule>
    <cfRule type="cellIs" dxfId="63" priority="16" operator="greaterThanOrEqual">
      <formula>90%</formula>
    </cfRule>
    <cfRule type="cellIs" dxfId="62" priority="17" operator="lessThan">
      <formula>89.99%</formula>
    </cfRule>
  </conditionalFormatting>
  <conditionalFormatting sqref="AF16">
    <cfRule type="cellIs" dxfId="61" priority="12" operator="greaterThan">
      <formula>95%</formula>
    </cfRule>
    <cfRule type="cellIs" dxfId="60" priority="13" operator="greaterThanOrEqual">
      <formula>90%</formula>
    </cfRule>
    <cfRule type="cellIs" dxfId="59" priority="14" operator="lessThan">
      <formula>89.99%</formula>
    </cfRule>
  </conditionalFormatting>
  <conditionalFormatting sqref="AF19">
    <cfRule type="cellIs" dxfId="58" priority="9" operator="greaterThan">
      <formula>95%</formula>
    </cfRule>
    <cfRule type="cellIs" dxfId="57" priority="10" operator="greaterThanOrEqual">
      <formula>90%</formula>
    </cfRule>
    <cfRule type="cellIs" dxfId="56" priority="11" operator="lessThan">
      <formula>89.99%</formula>
    </cfRule>
  </conditionalFormatting>
  <conditionalFormatting sqref="AF22">
    <cfRule type="cellIs" dxfId="55" priority="1" operator="greaterThanOrEqual">
      <formula>100%</formula>
    </cfRule>
    <cfRule type="cellIs" dxfId="54" priority="2" operator="lessThan">
      <formula>99.99%</formula>
    </cfRule>
  </conditionalFormatting>
  <conditionalFormatting sqref="AF25">
    <cfRule type="cellIs" dxfId="53" priority="3" operator="greaterThan">
      <formula>95%</formula>
    </cfRule>
    <cfRule type="cellIs" dxfId="52" priority="4" operator="greaterThanOrEqual">
      <formula>90%</formula>
    </cfRule>
    <cfRule type="cellIs" dxfId="51" priority="5" operator="lessThan">
      <formula>89.99%</formula>
    </cfRule>
  </conditionalFormatting>
  <conditionalFormatting sqref="I21:AE21">
    <cfRule type="colorScale" priority="53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AR48"/>
  <sheetViews>
    <sheetView showGridLines="0" topLeftCell="C2" zoomScale="55" zoomScaleNormal="55" workbookViewId="0">
      <selection activeCell="AA11" sqref="AA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21</v>
      </c>
      <c r="F2" s="99" t="s">
        <v>25</v>
      </c>
      <c r="G2" s="99"/>
      <c r="H2" s="22">
        <v>92151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374</v>
      </c>
      <c r="J10" s="25">
        <v>617</v>
      </c>
      <c r="K10" s="25">
        <v>504</v>
      </c>
      <c r="L10" s="25">
        <v>58</v>
      </c>
      <c r="M10" s="25">
        <v>332</v>
      </c>
      <c r="N10" s="25">
        <v>341</v>
      </c>
      <c r="O10" s="25">
        <v>313</v>
      </c>
      <c r="P10" s="25">
        <v>337</v>
      </c>
      <c r="Q10" s="25">
        <v>219</v>
      </c>
      <c r="R10" s="25">
        <v>48</v>
      </c>
      <c r="S10" s="25">
        <v>190</v>
      </c>
      <c r="T10" s="25">
        <v>180</v>
      </c>
      <c r="U10" s="25">
        <v>247</v>
      </c>
      <c r="V10" s="25">
        <v>258</v>
      </c>
      <c r="W10" s="25">
        <v>264</v>
      </c>
      <c r="X10" s="25">
        <v>245</v>
      </c>
      <c r="Y10" s="25">
        <v>225</v>
      </c>
      <c r="Z10" s="25">
        <v>292</v>
      </c>
      <c r="AA10" s="25">
        <v>374</v>
      </c>
      <c r="AB10" s="25">
        <v>130</v>
      </c>
      <c r="AC10" s="25">
        <v>0</v>
      </c>
      <c r="AD10" s="25">
        <v>0</v>
      </c>
      <c r="AE10" s="25">
        <v>0</v>
      </c>
      <c r="AF10" s="107">
        <f>IFERROR(SUM(I10:AE10)/SUM(I11:AE11),0)</f>
        <v>1</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374</v>
      </c>
      <c r="J11" s="45">
        <v>617</v>
      </c>
      <c r="K11" s="45">
        <v>504</v>
      </c>
      <c r="L11" s="45">
        <v>58</v>
      </c>
      <c r="M11" s="45">
        <v>332</v>
      </c>
      <c r="N11" s="45">
        <v>341</v>
      </c>
      <c r="O11" s="45">
        <v>313</v>
      </c>
      <c r="P11" s="45">
        <v>337</v>
      </c>
      <c r="Q11" s="45">
        <v>219</v>
      </c>
      <c r="R11" s="45">
        <v>48</v>
      </c>
      <c r="S11" s="45">
        <v>190</v>
      </c>
      <c r="T11" s="45">
        <v>180</v>
      </c>
      <c r="U11" s="45">
        <v>247</v>
      </c>
      <c r="V11" s="45">
        <v>258</v>
      </c>
      <c r="W11" s="45">
        <v>264</v>
      </c>
      <c r="X11" s="45">
        <v>245</v>
      </c>
      <c r="Y11" s="45">
        <v>225</v>
      </c>
      <c r="Z11" s="45">
        <v>292</v>
      </c>
      <c r="AA11" s="45">
        <v>374</v>
      </c>
      <c r="AB11" s="45">
        <v>130</v>
      </c>
      <c r="AC11" s="45">
        <v>0</v>
      </c>
      <c r="AD11" s="45">
        <v>0</v>
      </c>
      <c r="AE11" s="45">
        <v>0</v>
      </c>
      <c r="AF11" s="107"/>
    </row>
    <row r="12" spans="1:44" s="47" customFormat="1" ht="8.1" customHeight="1" thickTop="1" thickBot="1" x14ac:dyDescent="0.3">
      <c r="A12" s="118">
        <v>0</v>
      </c>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372</v>
      </c>
      <c r="J13" s="25">
        <v>616</v>
      </c>
      <c r="K13" s="25">
        <v>503</v>
      </c>
      <c r="L13" s="25">
        <v>57</v>
      </c>
      <c r="M13" s="25">
        <v>331</v>
      </c>
      <c r="N13" s="25">
        <v>339</v>
      </c>
      <c r="O13" s="25">
        <v>313</v>
      </c>
      <c r="P13" s="25">
        <v>337</v>
      </c>
      <c r="Q13" s="25">
        <v>218</v>
      </c>
      <c r="R13" s="25">
        <v>48</v>
      </c>
      <c r="S13" s="25">
        <v>190</v>
      </c>
      <c r="T13" s="25">
        <v>180</v>
      </c>
      <c r="U13" s="25">
        <v>247</v>
      </c>
      <c r="V13" s="25">
        <v>257</v>
      </c>
      <c r="W13" s="25">
        <v>264</v>
      </c>
      <c r="X13" s="25">
        <v>245</v>
      </c>
      <c r="Y13" s="25">
        <v>225</v>
      </c>
      <c r="Z13" s="25">
        <v>292</v>
      </c>
      <c r="AA13" s="25">
        <v>374</v>
      </c>
      <c r="AB13" s="25">
        <v>130</v>
      </c>
      <c r="AC13" s="25">
        <v>0</v>
      </c>
      <c r="AD13" s="25">
        <v>0</v>
      </c>
      <c r="AE13" s="25">
        <v>0</v>
      </c>
      <c r="AF13" s="107">
        <f>IFERROR(SUM(I13:AE13)/SUM(I14:AE14),0)</f>
        <v>0.99819754866618604</v>
      </c>
    </row>
    <row r="14" spans="1:44" s="3" customFormat="1" ht="50.1" customHeight="1" thickTop="1" thickBot="1" x14ac:dyDescent="0.3">
      <c r="A14" s="118"/>
      <c r="B14" s="119"/>
      <c r="C14" s="114"/>
      <c r="D14" s="115"/>
      <c r="E14" s="114"/>
      <c r="F14" s="116"/>
      <c r="G14" s="117"/>
      <c r="H14" s="27" t="str">
        <f>'PANEL DE CONTROL DISTRITAL'!H13</f>
        <v>Número de trámites aplicados</v>
      </c>
      <c r="I14" s="45">
        <v>374</v>
      </c>
      <c r="J14" s="45">
        <v>617</v>
      </c>
      <c r="K14" s="45">
        <v>504</v>
      </c>
      <c r="L14" s="45">
        <v>58</v>
      </c>
      <c r="M14" s="45">
        <v>332</v>
      </c>
      <c r="N14" s="45">
        <v>341</v>
      </c>
      <c r="O14" s="45">
        <v>313</v>
      </c>
      <c r="P14" s="45">
        <v>337</v>
      </c>
      <c r="Q14" s="45">
        <v>219</v>
      </c>
      <c r="R14" s="45">
        <v>48</v>
      </c>
      <c r="S14" s="45">
        <v>190</v>
      </c>
      <c r="T14" s="45">
        <v>180</v>
      </c>
      <c r="U14" s="45">
        <v>247</v>
      </c>
      <c r="V14" s="45">
        <v>258</v>
      </c>
      <c r="W14" s="45">
        <v>264</v>
      </c>
      <c r="X14" s="45">
        <v>245</v>
      </c>
      <c r="Y14" s="45">
        <v>225</v>
      </c>
      <c r="Z14" s="45">
        <v>292</v>
      </c>
      <c r="AA14" s="45">
        <v>374</v>
      </c>
      <c r="AB14" s="45">
        <v>130</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374</v>
      </c>
      <c r="J16" s="25">
        <v>617</v>
      </c>
      <c r="K16" s="25">
        <v>504</v>
      </c>
      <c r="L16" s="25">
        <v>58</v>
      </c>
      <c r="M16" s="25">
        <v>332</v>
      </c>
      <c r="N16" s="25">
        <v>341</v>
      </c>
      <c r="O16" s="25">
        <v>313</v>
      </c>
      <c r="P16" s="25">
        <v>337</v>
      </c>
      <c r="Q16" s="25">
        <v>219</v>
      </c>
      <c r="R16" s="25">
        <v>48</v>
      </c>
      <c r="S16" s="25">
        <v>190</v>
      </c>
      <c r="T16" s="25">
        <v>180</v>
      </c>
      <c r="U16" s="25">
        <v>247</v>
      </c>
      <c r="V16" s="25">
        <v>258</v>
      </c>
      <c r="W16" s="25">
        <v>264</v>
      </c>
      <c r="X16" s="25">
        <v>245</v>
      </c>
      <c r="Y16" s="25">
        <v>225</v>
      </c>
      <c r="Z16" s="25">
        <v>292</v>
      </c>
      <c r="AA16" s="25">
        <v>374</v>
      </c>
      <c r="AB16" s="25">
        <v>130</v>
      </c>
      <c r="AC16" s="25">
        <v>0</v>
      </c>
      <c r="AD16" s="25">
        <v>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374</v>
      </c>
      <c r="J17" s="45">
        <v>617</v>
      </c>
      <c r="K17" s="45">
        <v>504</v>
      </c>
      <c r="L17" s="45">
        <v>58</v>
      </c>
      <c r="M17" s="45">
        <v>332</v>
      </c>
      <c r="N17" s="45">
        <v>341</v>
      </c>
      <c r="O17" s="45">
        <v>313</v>
      </c>
      <c r="P17" s="45">
        <v>337</v>
      </c>
      <c r="Q17" s="45">
        <v>219</v>
      </c>
      <c r="R17" s="45">
        <v>48</v>
      </c>
      <c r="S17" s="45">
        <v>190</v>
      </c>
      <c r="T17" s="45">
        <v>180</v>
      </c>
      <c r="U17" s="45">
        <v>247</v>
      </c>
      <c r="V17" s="45">
        <v>258</v>
      </c>
      <c r="W17" s="45">
        <v>264</v>
      </c>
      <c r="X17" s="45">
        <v>245</v>
      </c>
      <c r="Y17" s="45">
        <v>225</v>
      </c>
      <c r="Z17" s="45">
        <v>292</v>
      </c>
      <c r="AA17" s="45">
        <v>374</v>
      </c>
      <c r="AB17" s="45">
        <v>130</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1282</v>
      </c>
      <c r="J19" s="25">
        <v>1725</v>
      </c>
      <c r="K19" s="25">
        <v>742</v>
      </c>
      <c r="L19" s="25">
        <v>174</v>
      </c>
      <c r="M19" s="25">
        <v>435</v>
      </c>
      <c r="N19" s="25">
        <v>330</v>
      </c>
      <c r="O19" s="25">
        <v>316</v>
      </c>
      <c r="P19" s="25">
        <v>325</v>
      </c>
      <c r="Q19" s="25">
        <v>271</v>
      </c>
      <c r="R19" s="25">
        <v>49</v>
      </c>
      <c r="S19" s="25">
        <v>207</v>
      </c>
      <c r="T19" s="25">
        <v>91</v>
      </c>
      <c r="U19" s="25">
        <v>286</v>
      </c>
      <c r="V19" s="25">
        <v>314</v>
      </c>
      <c r="W19" s="25">
        <v>199</v>
      </c>
      <c r="X19" s="25">
        <v>201</v>
      </c>
      <c r="Y19" s="25">
        <v>155</v>
      </c>
      <c r="Z19" s="25">
        <v>391</v>
      </c>
      <c r="AA19" s="25">
        <v>368</v>
      </c>
      <c r="AB19" s="25">
        <v>0</v>
      </c>
      <c r="AC19" s="25">
        <v>0</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1282</v>
      </c>
      <c r="J20" s="45">
        <v>1725</v>
      </c>
      <c r="K20" s="45">
        <v>742</v>
      </c>
      <c r="L20" s="45">
        <v>174</v>
      </c>
      <c r="M20" s="45">
        <v>435</v>
      </c>
      <c r="N20" s="45">
        <v>330</v>
      </c>
      <c r="O20" s="45">
        <v>316</v>
      </c>
      <c r="P20" s="45">
        <v>325</v>
      </c>
      <c r="Q20" s="45">
        <v>271</v>
      </c>
      <c r="R20" s="45">
        <v>49</v>
      </c>
      <c r="S20" s="45">
        <v>207</v>
      </c>
      <c r="T20" s="45">
        <v>91</v>
      </c>
      <c r="U20" s="45">
        <v>286</v>
      </c>
      <c r="V20" s="45">
        <v>314</v>
      </c>
      <c r="W20" s="45">
        <v>199</v>
      </c>
      <c r="X20" s="45">
        <v>201</v>
      </c>
      <c r="Y20" s="45">
        <v>155</v>
      </c>
      <c r="Z20" s="45">
        <v>391</v>
      </c>
      <c r="AA20" s="45">
        <v>368</v>
      </c>
      <c r="AB20" s="45">
        <v>0</v>
      </c>
      <c r="AC20" s="45">
        <v>0</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3107</v>
      </c>
      <c r="J22" s="25">
        <v>2890</v>
      </c>
      <c r="K22" s="25">
        <v>2276</v>
      </c>
      <c r="L22" s="25">
        <v>2033</v>
      </c>
      <c r="M22" s="25">
        <v>1453</v>
      </c>
      <c r="N22" s="25">
        <v>1079</v>
      </c>
      <c r="O22" s="25">
        <v>817</v>
      </c>
      <c r="P22" s="25">
        <v>714</v>
      </c>
      <c r="Q22" s="25">
        <v>364</v>
      </c>
      <c r="R22" s="25">
        <v>386</v>
      </c>
      <c r="S22" s="25">
        <v>399</v>
      </c>
      <c r="T22" s="25">
        <v>301</v>
      </c>
      <c r="U22" s="25">
        <v>401</v>
      </c>
      <c r="V22" s="25">
        <v>467</v>
      </c>
      <c r="W22" s="25">
        <v>396</v>
      </c>
      <c r="X22" s="25">
        <v>338</v>
      </c>
      <c r="Y22" s="25">
        <v>282</v>
      </c>
      <c r="Z22" s="25">
        <v>452</v>
      </c>
      <c r="AA22" s="25">
        <v>452</v>
      </c>
      <c r="AB22" s="25">
        <v>363</v>
      </c>
      <c r="AC22" s="25">
        <v>325</v>
      </c>
      <c r="AD22" s="25">
        <v>97</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3107</v>
      </c>
      <c r="J23" s="45">
        <v>2890</v>
      </c>
      <c r="K23" s="45">
        <v>2276</v>
      </c>
      <c r="L23" s="45">
        <v>2033</v>
      </c>
      <c r="M23" s="45">
        <v>1453</v>
      </c>
      <c r="N23" s="45">
        <v>1079</v>
      </c>
      <c r="O23" s="45">
        <v>817</v>
      </c>
      <c r="P23" s="45">
        <v>714</v>
      </c>
      <c r="Q23" s="45">
        <v>364</v>
      </c>
      <c r="R23" s="45">
        <v>386</v>
      </c>
      <c r="S23" s="45">
        <v>399</v>
      </c>
      <c r="T23" s="45">
        <v>301</v>
      </c>
      <c r="U23" s="45">
        <v>401</v>
      </c>
      <c r="V23" s="45">
        <v>467</v>
      </c>
      <c r="W23" s="45">
        <v>396</v>
      </c>
      <c r="X23" s="45">
        <v>338</v>
      </c>
      <c r="Y23" s="45">
        <v>282</v>
      </c>
      <c r="Z23" s="45">
        <v>452</v>
      </c>
      <c r="AA23" s="45">
        <v>452</v>
      </c>
      <c r="AB23" s="45">
        <v>363</v>
      </c>
      <c r="AC23" s="45">
        <v>325</v>
      </c>
      <c r="AD23" s="45">
        <v>97</v>
      </c>
      <c r="AE23" s="45">
        <v>0</v>
      </c>
      <c r="AF23" s="107"/>
    </row>
    <row r="24" spans="1:44" s="4" customFormat="1" ht="15"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771</v>
      </c>
      <c r="J25" s="25">
        <v>1942</v>
      </c>
      <c r="K25" s="25">
        <v>1347</v>
      </c>
      <c r="L25" s="25">
        <v>417</v>
      </c>
      <c r="M25" s="25">
        <v>1015</v>
      </c>
      <c r="N25" s="25">
        <v>704</v>
      </c>
      <c r="O25" s="25">
        <v>528</v>
      </c>
      <c r="P25" s="25">
        <v>428</v>
      </c>
      <c r="Q25" s="25">
        <v>370</v>
      </c>
      <c r="R25" s="25">
        <v>27</v>
      </c>
      <c r="S25" s="25">
        <v>194</v>
      </c>
      <c r="T25" s="25">
        <v>189</v>
      </c>
      <c r="U25" s="25">
        <v>186</v>
      </c>
      <c r="V25" s="25">
        <v>248</v>
      </c>
      <c r="W25" s="25">
        <v>270</v>
      </c>
      <c r="X25" s="25">
        <v>257</v>
      </c>
      <c r="Y25" s="25">
        <v>211</v>
      </c>
      <c r="Z25" s="25">
        <v>221</v>
      </c>
      <c r="AA25" s="25">
        <v>368</v>
      </c>
      <c r="AB25" s="25">
        <v>89</v>
      </c>
      <c r="AC25" s="25">
        <v>340</v>
      </c>
      <c r="AD25" s="25">
        <v>228</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771</v>
      </c>
      <c r="J26" s="45">
        <v>1942</v>
      </c>
      <c r="K26" s="45">
        <v>1347</v>
      </c>
      <c r="L26" s="45">
        <v>417</v>
      </c>
      <c r="M26" s="45">
        <v>1015</v>
      </c>
      <c r="N26" s="45">
        <v>704</v>
      </c>
      <c r="O26" s="45">
        <v>528</v>
      </c>
      <c r="P26" s="45">
        <v>428</v>
      </c>
      <c r="Q26" s="45">
        <v>370</v>
      </c>
      <c r="R26" s="45">
        <v>27</v>
      </c>
      <c r="S26" s="45">
        <v>194</v>
      </c>
      <c r="T26" s="45">
        <v>189</v>
      </c>
      <c r="U26" s="45">
        <v>186</v>
      </c>
      <c r="V26" s="45">
        <v>248</v>
      </c>
      <c r="W26" s="45">
        <v>270</v>
      </c>
      <c r="X26" s="45">
        <v>257</v>
      </c>
      <c r="Y26" s="45">
        <v>211</v>
      </c>
      <c r="Z26" s="45">
        <v>221</v>
      </c>
      <c r="AA26" s="45">
        <v>368</v>
      </c>
      <c r="AB26" s="45">
        <v>89</v>
      </c>
      <c r="AC26" s="45">
        <v>340</v>
      </c>
      <c r="AD26" s="45">
        <v>228</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50" priority="18" operator="greaterThan">
      <formula>95%</formula>
    </cfRule>
    <cfRule type="cellIs" dxfId="49" priority="19" operator="greaterThanOrEqual">
      <formula>90%</formula>
    </cfRule>
    <cfRule type="cellIs" dxfId="48" priority="20" operator="lessThan">
      <formula>89.99%</formula>
    </cfRule>
  </conditionalFormatting>
  <conditionalFormatting sqref="AF13">
    <cfRule type="cellIs" dxfId="47" priority="15" operator="greaterThan">
      <formula>95%</formula>
    </cfRule>
    <cfRule type="cellIs" dxfId="46" priority="16" operator="greaterThanOrEqual">
      <formula>90%</formula>
    </cfRule>
    <cfRule type="cellIs" dxfId="45" priority="17" operator="lessThan">
      <formula>89.99%</formula>
    </cfRule>
  </conditionalFormatting>
  <conditionalFormatting sqref="AF16">
    <cfRule type="cellIs" dxfId="44" priority="12" operator="greaterThan">
      <formula>95%</formula>
    </cfRule>
    <cfRule type="cellIs" dxfId="43" priority="13" operator="greaterThanOrEqual">
      <formula>90%</formula>
    </cfRule>
    <cfRule type="cellIs" dxfId="42" priority="14" operator="lessThan">
      <formula>89.99%</formula>
    </cfRule>
  </conditionalFormatting>
  <conditionalFormatting sqref="AF19">
    <cfRule type="cellIs" dxfId="41" priority="9" operator="greaterThan">
      <formula>95%</formula>
    </cfRule>
    <cfRule type="cellIs" dxfId="40" priority="10" operator="greaterThanOrEqual">
      <formula>90%</formula>
    </cfRule>
    <cfRule type="cellIs" dxfId="39" priority="11" operator="lessThan">
      <formula>89.99%</formula>
    </cfRule>
  </conditionalFormatting>
  <conditionalFormatting sqref="AF22">
    <cfRule type="cellIs" dxfId="38" priority="1" operator="greaterThanOrEqual">
      <formula>100%</formula>
    </cfRule>
    <cfRule type="cellIs" dxfId="37" priority="2" operator="lessThan">
      <formula>99.99%</formula>
    </cfRule>
  </conditionalFormatting>
  <conditionalFormatting sqref="AF25">
    <cfRule type="cellIs" dxfId="36" priority="3" operator="greaterThan">
      <formula>95%</formula>
    </cfRule>
    <cfRule type="cellIs" dxfId="35" priority="4" operator="greaterThanOrEqual">
      <formula>90%</formula>
    </cfRule>
    <cfRule type="cellIs" dxfId="34" priority="5" operator="lessThan">
      <formula>89.99%</formula>
    </cfRule>
  </conditionalFormatting>
  <conditionalFormatting sqref="I21:AE21">
    <cfRule type="colorScale" priority="53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E8BDE-CC9A-4A38-8BA8-965BAEE87F9C}">
  <sheetPr>
    <tabColor rgb="FFFFFF00"/>
  </sheetPr>
  <dimension ref="A1:AR48"/>
  <sheetViews>
    <sheetView showGridLines="0" topLeftCell="C9" zoomScale="55" zoomScaleNormal="55" workbookViewId="0">
      <selection activeCell="AF10" sqref="AF10:AF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21</v>
      </c>
      <c r="F2" s="99" t="s">
        <v>25</v>
      </c>
      <c r="G2" s="99"/>
      <c r="H2" s="22">
        <v>92152</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730</v>
      </c>
      <c r="J10" s="25">
        <v>1061</v>
      </c>
      <c r="K10" s="25">
        <v>831</v>
      </c>
      <c r="L10" s="25">
        <v>83</v>
      </c>
      <c r="M10" s="25">
        <v>526</v>
      </c>
      <c r="N10" s="25">
        <v>676</v>
      </c>
      <c r="O10" s="25">
        <v>588</v>
      </c>
      <c r="P10" s="25">
        <v>505</v>
      </c>
      <c r="Q10" s="25">
        <v>399</v>
      </c>
      <c r="R10" s="25">
        <v>72</v>
      </c>
      <c r="S10" s="25">
        <v>241</v>
      </c>
      <c r="T10" s="25">
        <v>239</v>
      </c>
      <c r="U10" s="25">
        <v>327</v>
      </c>
      <c r="V10" s="25">
        <v>373</v>
      </c>
      <c r="W10" s="25">
        <v>480</v>
      </c>
      <c r="X10" s="25">
        <v>374</v>
      </c>
      <c r="Y10" s="25">
        <v>324</v>
      </c>
      <c r="Z10" s="25">
        <v>497</v>
      </c>
      <c r="AA10" s="25">
        <v>683</v>
      </c>
      <c r="AB10" s="25">
        <v>237</v>
      </c>
      <c r="AC10" s="25">
        <v>0</v>
      </c>
      <c r="AD10" s="25">
        <v>0</v>
      </c>
      <c r="AE10" s="25">
        <v>0</v>
      </c>
      <c r="AF10" s="107">
        <f>IFERROR(SUM(I10:AE10)/SUM(I11:AE11),0)</f>
        <v>1</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730</v>
      </c>
      <c r="J11" s="45">
        <v>1061</v>
      </c>
      <c r="K11" s="45">
        <v>831</v>
      </c>
      <c r="L11" s="45">
        <v>83</v>
      </c>
      <c r="M11" s="45">
        <v>526</v>
      </c>
      <c r="N11" s="45">
        <v>676</v>
      </c>
      <c r="O11" s="45">
        <v>588</v>
      </c>
      <c r="P11" s="45">
        <v>505</v>
      </c>
      <c r="Q11" s="45">
        <v>399</v>
      </c>
      <c r="R11" s="45">
        <v>72</v>
      </c>
      <c r="S11" s="45">
        <v>241</v>
      </c>
      <c r="T11" s="45">
        <v>239</v>
      </c>
      <c r="U11" s="45">
        <v>327</v>
      </c>
      <c r="V11" s="45">
        <v>373</v>
      </c>
      <c r="W11" s="45">
        <v>480</v>
      </c>
      <c r="X11" s="45">
        <v>374</v>
      </c>
      <c r="Y11" s="45">
        <v>324</v>
      </c>
      <c r="Z11" s="45">
        <v>497</v>
      </c>
      <c r="AA11" s="45">
        <v>683</v>
      </c>
      <c r="AB11" s="45">
        <v>237</v>
      </c>
      <c r="AC11" s="45">
        <v>0</v>
      </c>
      <c r="AD11" s="45">
        <v>0</v>
      </c>
      <c r="AE11" s="45">
        <v>0</v>
      </c>
      <c r="AF11" s="107"/>
    </row>
    <row r="12" spans="1:44" s="47" customFormat="1" ht="8.1" customHeight="1" thickTop="1" thickBot="1" x14ac:dyDescent="0.3">
      <c r="A12" s="118">
        <v>0</v>
      </c>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730</v>
      </c>
      <c r="J13" s="25">
        <v>1059</v>
      </c>
      <c r="K13" s="25">
        <v>831</v>
      </c>
      <c r="L13" s="25">
        <v>83</v>
      </c>
      <c r="M13" s="25">
        <v>526</v>
      </c>
      <c r="N13" s="25">
        <v>676</v>
      </c>
      <c r="O13" s="25">
        <v>588</v>
      </c>
      <c r="P13" s="25">
        <v>505</v>
      </c>
      <c r="Q13" s="25">
        <v>399</v>
      </c>
      <c r="R13" s="25">
        <v>72</v>
      </c>
      <c r="S13" s="25">
        <v>242</v>
      </c>
      <c r="T13" s="25">
        <v>239</v>
      </c>
      <c r="U13" s="25">
        <v>327</v>
      </c>
      <c r="V13" s="25">
        <v>373</v>
      </c>
      <c r="W13" s="25">
        <v>480</v>
      </c>
      <c r="X13" s="25">
        <v>372</v>
      </c>
      <c r="Y13" s="25">
        <v>324</v>
      </c>
      <c r="Z13" s="25">
        <v>497</v>
      </c>
      <c r="AA13" s="25">
        <v>683</v>
      </c>
      <c r="AB13" s="25">
        <v>236</v>
      </c>
      <c r="AC13" s="25">
        <v>0</v>
      </c>
      <c r="AD13" s="25">
        <v>0</v>
      </c>
      <c r="AE13" s="25">
        <v>0</v>
      </c>
      <c r="AF13" s="107">
        <f>IFERROR(SUM(I13:AE13)/SUM(I14:AE14),0)</f>
        <v>0.99956738048886007</v>
      </c>
    </row>
    <row r="14" spans="1:44" s="3" customFormat="1" ht="50.1" customHeight="1" thickTop="1" thickBot="1" x14ac:dyDescent="0.3">
      <c r="A14" s="118"/>
      <c r="B14" s="119"/>
      <c r="C14" s="114"/>
      <c r="D14" s="115"/>
      <c r="E14" s="114"/>
      <c r="F14" s="116"/>
      <c r="G14" s="117"/>
      <c r="H14" s="27" t="str">
        <f>'PANEL DE CONTROL DISTRITAL'!H13</f>
        <v>Número de trámites aplicados</v>
      </c>
      <c r="I14" s="45">
        <v>730</v>
      </c>
      <c r="J14" s="45">
        <v>1061</v>
      </c>
      <c r="K14" s="45">
        <v>831</v>
      </c>
      <c r="L14" s="45">
        <v>83</v>
      </c>
      <c r="M14" s="45">
        <v>526</v>
      </c>
      <c r="N14" s="45">
        <v>676</v>
      </c>
      <c r="O14" s="45">
        <v>588</v>
      </c>
      <c r="P14" s="45">
        <v>505</v>
      </c>
      <c r="Q14" s="45">
        <v>399</v>
      </c>
      <c r="R14" s="45">
        <v>72</v>
      </c>
      <c r="S14" s="45">
        <v>241</v>
      </c>
      <c r="T14" s="45">
        <v>239</v>
      </c>
      <c r="U14" s="45">
        <v>327</v>
      </c>
      <c r="V14" s="45">
        <v>373</v>
      </c>
      <c r="W14" s="45">
        <v>480</v>
      </c>
      <c r="X14" s="45">
        <v>374</v>
      </c>
      <c r="Y14" s="45">
        <v>324</v>
      </c>
      <c r="Z14" s="45">
        <v>497</v>
      </c>
      <c r="AA14" s="45">
        <v>683</v>
      </c>
      <c r="AB14" s="45">
        <v>237</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730</v>
      </c>
      <c r="J16" s="25">
        <v>1061</v>
      </c>
      <c r="K16" s="25">
        <v>831</v>
      </c>
      <c r="L16" s="25">
        <v>83</v>
      </c>
      <c r="M16" s="25">
        <v>526</v>
      </c>
      <c r="N16" s="25">
        <v>676</v>
      </c>
      <c r="O16" s="25">
        <v>588</v>
      </c>
      <c r="P16" s="25">
        <v>504</v>
      </c>
      <c r="Q16" s="25">
        <v>399</v>
      </c>
      <c r="R16" s="25">
        <v>72</v>
      </c>
      <c r="S16" s="25">
        <v>241</v>
      </c>
      <c r="T16" s="25">
        <v>239</v>
      </c>
      <c r="U16" s="25">
        <v>327</v>
      </c>
      <c r="V16" s="25">
        <v>373</v>
      </c>
      <c r="W16" s="25">
        <v>480</v>
      </c>
      <c r="X16" s="25">
        <v>374</v>
      </c>
      <c r="Y16" s="25">
        <v>323</v>
      </c>
      <c r="Z16" s="25">
        <v>496</v>
      </c>
      <c r="AA16" s="25">
        <v>683</v>
      </c>
      <c r="AB16" s="25">
        <v>237</v>
      </c>
      <c r="AC16" s="25">
        <v>0</v>
      </c>
      <c r="AD16" s="25">
        <v>0</v>
      </c>
      <c r="AE16" s="25">
        <v>0</v>
      </c>
      <c r="AF16" s="107">
        <f>IFERROR(SUM(I16:AE16)/SUM(I17:AE17),0)</f>
        <v>0.999675535366645</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730</v>
      </c>
      <c r="J17" s="45">
        <v>1061</v>
      </c>
      <c r="K17" s="45">
        <v>831</v>
      </c>
      <c r="L17" s="45">
        <v>83</v>
      </c>
      <c r="M17" s="45">
        <v>526</v>
      </c>
      <c r="N17" s="45">
        <v>676</v>
      </c>
      <c r="O17" s="45">
        <v>588</v>
      </c>
      <c r="P17" s="45">
        <v>505</v>
      </c>
      <c r="Q17" s="45">
        <v>399</v>
      </c>
      <c r="R17" s="45">
        <v>72</v>
      </c>
      <c r="S17" s="45">
        <v>241</v>
      </c>
      <c r="T17" s="45">
        <v>239</v>
      </c>
      <c r="U17" s="45">
        <v>327</v>
      </c>
      <c r="V17" s="45">
        <v>373</v>
      </c>
      <c r="W17" s="45">
        <v>480</v>
      </c>
      <c r="X17" s="45">
        <v>374</v>
      </c>
      <c r="Y17" s="45">
        <v>324</v>
      </c>
      <c r="Z17" s="45">
        <v>497</v>
      </c>
      <c r="AA17" s="45">
        <v>683</v>
      </c>
      <c r="AB17" s="45">
        <v>237</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1933</v>
      </c>
      <c r="J19" s="25">
        <v>2715</v>
      </c>
      <c r="K19" s="25">
        <v>1267</v>
      </c>
      <c r="L19" s="25">
        <v>299</v>
      </c>
      <c r="M19" s="25">
        <v>678</v>
      </c>
      <c r="N19" s="25">
        <v>635</v>
      </c>
      <c r="O19" s="25">
        <v>603</v>
      </c>
      <c r="P19" s="25">
        <v>534</v>
      </c>
      <c r="Q19" s="25">
        <v>419</v>
      </c>
      <c r="R19" s="25">
        <v>101</v>
      </c>
      <c r="S19" s="25">
        <v>318</v>
      </c>
      <c r="T19" s="25">
        <v>182</v>
      </c>
      <c r="U19" s="25">
        <v>293</v>
      </c>
      <c r="V19" s="25">
        <v>451</v>
      </c>
      <c r="W19" s="25">
        <v>429</v>
      </c>
      <c r="X19" s="25">
        <v>407</v>
      </c>
      <c r="Y19" s="25">
        <v>325</v>
      </c>
      <c r="Z19" s="25">
        <v>120</v>
      </c>
      <c r="AA19" s="25">
        <v>769</v>
      </c>
      <c r="AB19" s="25">
        <v>154</v>
      </c>
      <c r="AC19" s="25">
        <v>520</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1933</v>
      </c>
      <c r="J20" s="45">
        <v>2715</v>
      </c>
      <c r="K20" s="45">
        <v>1267</v>
      </c>
      <c r="L20" s="45">
        <v>299</v>
      </c>
      <c r="M20" s="45">
        <v>678</v>
      </c>
      <c r="N20" s="45">
        <v>635</v>
      </c>
      <c r="O20" s="45">
        <v>603</v>
      </c>
      <c r="P20" s="45">
        <v>534</v>
      </c>
      <c r="Q20" s="45">
        <v>419</v>
      </c>
      <c r="R20" s="45">
        <v>101</v>
      </c>
      <c r="S20" s="45">
        <v>318</v>
      </c>
      <c r="T20" s="45">
        <v>182</v>
      </c>
      <c r="U20" s="45">
        <v>293</v>
      </c>
      <c r="V20" s="45">
        <v>451</v>
      </c>
      <c r="W20" s="45">
        <v>429</v>
      </c>
      <c r="X20" s="45">
        <v>407</v>
      </c>
      <c r="Y20" s="45">
        <v>325</v>
      </c>
      <c r="Z20" s="45">
        <v>120</v>
      </c>
      <c r="AA20" s="45">
        <v>769</v>
      </c>
      <c r="AB20" s="45">
        <v>154</v>
      </c>
      <c r="AC20" s="45">
        <v>520</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3290</v>
      </c>
      <c r="J22" s="25">
        <v>2968</v>
      </c>
      <c r="K22" s="25">
        <v>2916</v>
      </c>
      <c r="L22" s="25">
        <v>2712</v>
      </c>
      <c r="M22" s="25">
        <v>1960</v>
      </c>
      <c r="N22" s="25">
        <v>1577</v>
      </c>
      <c r="O22" s="25">
        <v>1253</v>
      </c>
      <c r="P22" s="25">
        <v>1082</v>
      </c>
      <c r="Q22" s="25">
        <v>628</v>
      </c>
      <c r="R22" s="25">
        <v>676</v>
      </c>
      <c r="S22" s="25">
        <v>694</v>
      </c>
      <c r="T22" s="25">
        <v>565</v>
      </c>
      <c r="U22" s="25">
        <v>597</v>
      </c>
      <c r="V22" s="25">
        <v>711</v>
      </c>
      <c r="W22" s="25">
        <v>723</v>
      </c>
      <c r="X22" s="25">
        <v>685</v>
      </c>
      <c r="Y22" s="25">
        <v>793</v>
      </c>
      <c r="Z22" s="25">
        <v>616</v>
      </c>
      <c r="AA22" s="25">
        <v>746</v>
      </c>
      <c r="AB22" s="25">
        <v>778</v>
      </c>
      <c r="AC22" s="25">
        <v>724</v>
      </c>
      <c r="AD22" s="25">
        <v>216</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3290</v>
      </c>
      <c r="J23" s="45">
        <v>2968</v>
      </c>
      <c r="K23" s="45">
        <v>2916</v>
      </c>
      <c r="L23" s="45">
        <v>2712</v>
      </c>
      <c r="M23" s="45">
        <v>1960</v>
      </c>
      <c r="N23" s="45">
        <v>1577</v>
      </c>
      <c r="O23" s="45">
        <v>1253</v>
      </c>
      <c r="P23" s="45">
        <v>1082</v>
      </c>
      <c r="Q23" s="45">
        <v>628</v>
      </c>
      <c r="R23" s="45">
        <v>676</v>
      </c>
      <c r="S23" s="45">
        <v>694</v>
      </c>
      <c r="T23" s="45">
        <v>565</v>
      </c>
      <c r="U23" s="45">
        <v>597</v>
      </c>
      <c r="V23" s="45">
        <v>711</v>
      </c>
      <c r="W23" s="45">
        <v>723</v>
      </c>
      <c r="X23" s="45">
        <v>685</v>
      </c>
      <c r="Y23" s="45">
        <v>793</v>
      </c>
      <c r="Z23" s="45">
        <v>616</v>
      </c>
      <c r="AA23" s="45">
        <v>746</v>
      </c>
      <c r="AB23" s="45">
        <v>778</v>
      </c>
      <c r="AC23" s="45">
        <v>724</v>
      </c>
      <c r="AD23" s="45">
        <v>216</v>
      </c>
      <c r="AE23" s="45">
        <v>0</v>
      </c>
      <c r="AF23" s="107"/>
    </row>
    <row r="24" spans="1:44" s="4" customFormat="1" ht="15"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1652</v>
      </c>
      <c r="J25" s="25">
        <v>3037</v>
      </c>
      <c r="K25" s="25">
        <v>1308</v>
      </c>
      <c r="L25" s="25">
        <v>503</v>
      </c>
      <c r="M25" s="25">
        <v>1430</v>
      </c>
      <c r="N25" s="25">
        <v>1018</v>
      </c>
      <c r="O25" s="25">
        <v>864</v>
      </c>
      <c r="P25" s="25">
        <v>705</v>
      </c>
      <c r="Q25" s="25">
        <v>550</v>
      </c>
      <c r="R25" s="25">
        <v>53</v>
      </c>
      <c r="S25" s="25">
        <v>300</v>
      </c>
      <c r="T25" s="25">
        <v>311</v>
      </c>
      <c r="U25" s="25">
        <v>261</v>
      </c>
      <c r="V25" s="25">
        <v>337</v>
      </c>
      <c r="W25" s="25">
        <v>417</v>
      </c>
      <c r="X25" s="25">
        <v>445</v>
      </c>
      <c r="Y25" s="25">
        <v>217</v>
      </c>
      <c r="Z25" s="25">
        <v>297</v>
      </c>
      <c r="AA25" s="25">
        <v>639</v>
      </c>
      <c r="AB25" s="25">
        <v>122</v>
      </c>
      <c r="AC25" s="25">
        <v>574</v>
      </c>
      <c r="AD25" s="25">
        <v>508</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1652</v>
      </c>
      <c r="J26" s="45">
        <v>3037</v>
      </c>
      <c r="K26" s="45">
        <v>1308</v>
      </c>
      <c r="L26" s="45">
        <v>503</v>
      </c>
      <c r="M26" s="45">
        <v>1430</v>
      </c>
      <c r="N26" s="45">
        <v>1018</v>
      </c>
      <c r="O26" s="45">
        <v>864</v>
      </c>
      <c r="P26" s="45">
        <v>705</v>
      </c>
      <c r="Q26" s="45">
        <v>550</v>
      </c>
      <c r="R26" s="45">
        <v>53</v>
      </c>
      <c r="S26" s="45">
        <v>300</v>
      </c>
      <c r="T26" s="45">
        <v>311</v>
      </c>
      <c r="U26" s="45">
        <v>261</v>
      </c>
      <c r="V26" s="45">
        <v>337</v>
      </c>
      <c r="W26" s="45">
        <v>417</v>
      </c>
      <c r="X26" s="45">
        <v>445</v>
      </c>
      <c r="Y26" s="45">
        <v>217</v>
      </c>
      <c r="Z26" s="45">
        <v>297</v>
      </c>
      <c r="AA26" s="45">
        <v>639</v>
      </c>
      <c r="AB26" s="45">
        <v>122</v>
      </c>
      <c r="AC26" s="45">
        <v>574</v>
      </c>
      <c r="AD26" s="45">
        <v>508</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AF25:AF26"/>
    <mergeCell ref="I29:L29"/>
    <mergeCell ref="B34:M34"/>
    <mergeCell ref="B35:G35"/>
    <mergeCell ref="H35:M35"/>
    <mergeCell ref="B36:G37"/>
    <mergeCell ref="H36:M37"/>
    <mergeCell ref="G22:G23"/>
    <mergeCell ref="AF22:AF23"/>
    <mergeCell ref="A24:AF24"/>
    <mergeCell ref="A25:A26"/>
    <mergeCell ref="B25:B26"/>
    <mergeCell ref="C25:C26"/>
    <mergeCell ref="D25:D26"/>
    <mergeCell ref="E25:E26"/>
    <mergeCell ref="F25:F26"/>
    <mergeCell ref="G25:G26"/>
    <mergeCell ref="A22:A23"/>
    <mergeCell ref="B22:B23"/>
    <mergeCell ref="C22:C23"/>
    <mergeCell ref="D22:D23"/>
    <mergeCell ref="F16:F17"/>
    <mergeCell ref="G16:G17"/>
    <mergeCell ref="AF16:AF17"/>
    <mergeCell ref="E22:E23"/>
    <mergeCell ref="F22:F23"/>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A1:AF1"/>
    <mergeCell ref="F2:G2"/>
    <mergeCell ref="A4:AF4"/>
    <mergeCell ref="A5:AF5"/>
    <mergeCell ref="A6:A9"/>
    <mergeCell ref="B6:H6"/>
    <mergeCell ref="I6:AE6"/>
    <mergeCell ref="AF6:AF9"/>
    <mergeCell ref="B7:D7"/>
    <mergeCell ref="E7:H7"/>
    <mergeCell ref="I7:AE7"/>
    <mergeCell ref="B8:AE8"/>
    <mergeCell ref="F10:F11"/>
    <mergeCell ref="G10:G11"/>
    <mergeCell ref="AF10:AF11"/>
  </mergeCells>
  <conditionalFormatting sqref="AF10">
    <cfRule type="cellIs" dxfId="33" priority="15" operator="greaterThan">
      <formula>95%</formula>
    </cfRule>
    <cfRule type="cellIs" dxfId="32" priority="16" operator="greaterThanOrEqual">
      <formula>90%</formula>
    </cfRule>
    <cfRule type="cellIs" dxfId="31" priority="17" operator="lessThan">
      <formula>89.99%</formula>
    </cfRule>
  </conditionalFormatting>
  <conditionalFormatting sqref="AF13">
    <cfRule type="cellIs" dxfId="30" priority="12" operator="greaterThan">
      <formula>95%</formula>
    </cfRule>
    <cfRule type="cellIs" dxfId="29" priority="13" operator="greaterThanOrEqual">
      <formula>90%</formula>
    </cfRule>
    <cfRule type="cellIs" dxfId="28" priority="14" operator="lessThan">
      <formula>89.99%</formula>
    </cfRule>
  </conditionalFormatting>
  <conditionalFormatting sqref="AF16">
    <cfRule type="cellIs" dxfId="27" priority="9" operator="greaterThan">
      <formula>95%</formula>
    </cfRule>
    <cfRule type="cellIs" dxfId="26" priority="10" operator="greaterThanOrEqual">
      <formula>90%</formula>
    </cfRule>
    <cfRule type="cellIs" dxfId="25" priority="11" operator="lessThan">
      <formula>89.99%</formula>
    </cfRule>
  </conditionalFormatting>
  <conditionalFormatting sqref="AF19">
    <cfRule type="cellIs" dxfId="24" priority="6" operator="greaterThan">
      <formula>95%</formula>
    </cfRule>
    <cfRule type="cellIs" dxfId="23" priority="7" operator="greaterThanOrEqual">
      <formula>90%</formula>
    </cfRule>
    <cfRule type="cellIs" dxfId="22" priority="8" operator="lessThan">
      <formula>89.99%</formula>
    </cfRule>
  </conditionalFormatting>
  <conditionalFormatting sqref="AF22">
    <cfRule type="cellIs" dxfId="21" priority="1" operator="greaterThanOrEqual">
      <formula>100%</formula>
    </cfRule>
    <cfRule type="cellIs" dxfId="20" priority="2" operator="lessThan">
      <formula>99.99%</formula>
    </cfRule>
  </conditionalFormatting>
  <conditionalFormatting sqref="AF25">
    <cfRule type="cellIs" dxfId="19" priority="3" operator="greaterThan">
      <formula>95%</formula>
    </cfRule>
    <cfRule type="cellIs" dxfId="18" priority="4" operator="greaterThanOrEqual">
      <formula>90%</formula>
    </cfRule>
    <cfRule type="cellIs" dxfId="17" priority="5" operator="lessThan">
      <formula>89.99%</formula>
    </cfRule>
  </conditionalFormatting>
  <conditionalFormatting sqref="I21:AE21">
    <cfRule type="colorScale" priority="53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0DA50E9-26E8-4219-B0FA-7ECBED381AC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AR48"/>
  <sheetViews>
    <sheetView showGridLines="0" zoomScale="55" zoomScaleNormal="55" workbookViewId="0">
      <selection activeCell="AF10" sqref="AF10:AF11"/>
    </sheetView>
  </sheetViews>
  <sheetFormatPr baseColWidth="10" defaultColWidth="11.44140625" defaultRowHeight="30" customHeight="1" x14ac:dyDescent="0.25"/>
  <cols>
    <col min="1" max="1" width="10.5546875" style="1" bestFit="1" customWidth="1"/>
    <col min="2" max="2" width="19.109375" style="1" bestFit="1" customWidth="1"/>
    <col min="3" max="3" width="19.109375" style="1" customWidth="1"/>
    <col min="4" max="4" width="14.33203125" style="1" customWidth="1"/>
    <col min="5" max="5" width="21" style="1" customWidth="1"/>
    <col min="6" max="6" width="12.88671875" style="1" customWidth="1"/>
    <col min="7" max="7" width="10.33203125" style="1" bestFit="1" customWidth="1"/>
    <col min="8" max="8" width="14.5546875" style="1" customWidth="1"/>
    <col min="9" max="31" width="10.6640625" style="1" customWidth="1"/>
    <col min="32" max="32" width="22.6640625" style="1" customWidth="1"/>
    <col min="33" max="16384" width="11.44140625" style="1"/>
  </cols>
  <sheetData>
    <row r="1" spans="1:44" ht="40.5" customHeight="1" x14ac:dyDescent="0.25">
      <c r="A1" s="97" t="str">
        <f>'PANEL DE CONTROL DISTRITAL'!A1:Q1</f>
        <v>INSTITUTO NACIONAL ELECTORAL
SISTEMA DE GESTIÓN DE LA CALIDAD
CIUDAD DE MÉXICO</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c r="AE1" s="97"/>
      <c r="AF1" s="97"/>
    </row>
    <row r="2" spans="1:44" ht="33.75" customHeight="1" x14ac:dyDescent="0.25">
      <c r="A2" s="12"/>
      <c r="B2" s="12"/>
      <c r="C2" s="12"/>
      <c r="D2" s="9" t="s">
        <v>24</v>
      </c>
      <c r="E2" s="9">
        <v>22</v>
      </c>
      <c r="F2" s="99" t="s">
        <v>25</v>
      </c>
      <c r="G2" s="99"/>
      <c r="H2" s="22">
        <v>92251</v>
      </c>
      <c r="I2" s="21"/>
      <c r="J2" s="21"/>
      <c r="K2" s="21"/>
      <c r="L2" s="21"/>
      <c r="M2" s="21"/>
      <c r="N2" s="21"/>
      <c r="O2" s="21"/>
      <c r="P2" s="21"/>
      <c r="Q2" s="21"/>
      <c r="R2" s="21"/>
      <c r="S2" s="21"/>
      <c r="T2" s="21"/>
      <c r="U2" s="21"/>
      <c r="V2" s="21"/>
      <c r="W2" s="21"/>
      <c r="X2" s="21"/>
      <c r="Y2" s="21"/>
      <c r="Z2" s="21"/>
      <c r="AA2" s="21"/>
      <c r="AB2" s="21"/>
      <c r="AC2" s="21"/>
      <c r="AD2" s="21"/>
      <c r="AE2" s="21"/>
      <c r="AF2" s="61"/>
      <c r="AG2" s="17"/>
    </row>
    <row r="3" spans="1:44" ht="11.25" customHeight="1" thickBot="1" x14ac:dyDescent="0.3">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row>
    <row r="4" spans="1:44" ht="30" customHeight="1" thickTop="1" thickBot="1" x14ac:dyDescent="0.3">
      <c r="A4" s="123" t="s">
        <v>26</v>
      </c>
      <c r="B4" s="124"/>
      <c r="C4" s="124"/>
      <c r="D4" s="124"/>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5"/>
      <c r="AH4" s="20"/>
    </row>
    <row r="5" spans="1:44" ht="5.25" customHeight="1" thickTop="1" thickBot="1" x14ac:dyDescent="0.3">
      <c r="A5" s="126"/>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8"/>
    </row>
    <row r="6" spans="1:44" ht="18" customHeight="1" thickTop="1" thickBot="1" x14ac:dyDescent="0.3">
      <c r="A6" s="120" t="str">
        <f>'PANEL DE CONTROL DISTRITAL'!A6</f>
        <v>Número</v>
      </c>
      <c r="B6" s="121" t="str">
        <f>'PANEL DE CONTROL DISTRITAL'!B6</f>
        <v xml:space="preserve">PROCESOS SUSTANTIVOS E INDICADORES </v>
      </c>
      <c r="C6" s="121"/>
      <c r="D6" s="121"/>
      <c r="E6" s="121"/>
      <c r="F6" s="121"/>
      <c r="G6" s="121"/>
      <c r="H6" s="121"/>
      <c r="I6" s="129" t="s">
        <v>21</v>
      </c>
      <c r="J6" s="130"/>
      <c r="K6" s="130"/>
      <c r="L6" s="130"/>
      <c r="M6" s="130"/>
      <c r="N6" s="130"/>
      <c r="O6" s="130"/>
      <c r="P6" s="130"/>
      <c r="Q6" s="130"/>
      <c r="R6" s="130"/>
      <c r="S6" s="130"/>
      <c r="T6" s="130"/>
      <c r="U6" s="130"/>
      <c r="V6" s="130"/>
      <c r="W6" s="130"/>
      <c r="X6" s="130"/>
      <c r="Y6" s="130"/>
      <c r="Z6" s="130"/>
      <c r="AA6" s="130"/>
      <c r="AB6" s="130"/>
      <c r="AC6" s="130"/>
      <c r="AD6" s="130"/>
      <c r="AE6" s="130"/>
      <c r="AF6" s="122" t="s">
        <v>7</v>
      </c>
    </row>
    <row r="7" spans="1:44" ht="17.25" customHeight="1" thickTop="1" thickBot="1" x14ac:dyDescent="0.3">
      <c r="A7" s="120"/>
      <c r="B7" s="121" t="str">
        <f>'PANEL DE CONTROL DISTRITAL'!B7</f>
        <v>DESCRIPCIÓN</v>
      </c>
      <c r="C7" s="121"/>
      <c r="D7" s="121"/>
      <c r="E7" s="121" t="str">
        <f>'PANEL DE CONTROL DISTRITAL'!E7</f>
        <v>MEDICIÓN</v>
      </c>
      <c r="F7" s="121"/>
      <c r="G7" s="121"/>
      <c r="H7" s="121"/>
      <c r="I7" s="131" t="str">
        <f>'PANEL DE CONTROL DISTRITAL'!A5</f>
        <v>CAMPAÑA ANUAL PERMANENTE 2024</v>
      </c>
      <c r="J7" s="132"/>
      <c r="K7" s="132"/>
      <c r="L7" s="132"/>
      <c r="M7" s="132"/>
      <c r="N7" s="132"/>
      <c r="O7" s="132"/>
      <c r="P7" s="132"/>
      <c r="Q7" s="132"/>
      <c r="R7" s="132"/>
      <c r="S7" s="132"/>
      <c r="T7" s="132"/>
      <c r="U7" s="132"/>
      <c r="V7" s="132"/>
      <c r="W7" s="132"/>
      <c r="X7" s="132"/>
      <c r="Y7" s="132"/>
      <c r="Z7" s="132"/>
      <c r="AA7" s="132"/>
      <c r="AB7" s="132"/>
      <c r="AC7" s="132"/>
      <c r="AD7" s="132"/>
      <c r="AE7" s="132"/>
      <c r="AF7" s="122"/>
    </row>
    <row r="8" spans="1:44" ht="5.25" customHeight="1" thickTop="1" thickBot="1" x14ac:dyDescent="0.3">
      <c r="A8" s="120"/>
      <c r="B8" s="133"/>
      <c r="C8" s="134"/>
      <c r="D8" s="134"/>
      <c r="E8" s="134"/>
      <c r="F8" s="134"/>
      <c r="G8" s="134"/>
      <c r="H8" s="134"/>
      <c r="I8" s="134"/>
      <c r="J8" s="134"/>
      <c r="K8" s="134"/>
      <c r="L8" s="134"/>
      <c r="M8" s="134"/>
      <c r="N8" s="134"/>
      <c r="O8" s="134"/>
      <c r="P8" s="134"/>
      <c r="Q8" s="134"/>
      <c r="R8" s="134"/>
      <c r="S8" s="134"/>
      <c r="T8" s="134"/>
      <c r="U8" s="134"/>
      <c r="V8" s="134"/>
      <c r="W8" s="134"/>
      <c r="X8" s="134"/>
      <c r="Y8" s="134"/>
      <c r="Z8" s="134"/>
      <c r="AA8" s="134"/>
      <c r="AB8" s="134"/>
      <c r="AC8" s="134"/>
      <c r="AD8" s="134"/>
      <c r="AE8" s="134"/>
      <c r="AF8" s="122"/>
    </row>
    <row r="9" spans="1:44" s="2" customFormat="1" ht="29.25" customHeight="1" thickTop="1" thickBot="1" x14ac:dyDescent="0.3">
      <c r="A9" s="120"/>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'090151'!I9</f>
        <v>2024-05</v>
      </c>
      <c r="J9" s="33" t="str">
        <f>'090151'!J9</f>
        <v>2024-06</v>
      </c>
      <c r="K9" s="33" t="str">
        <f>'090151'!K9</f>
        <v>2024-07</v>
      </c>
      <c r="L9" s="33" t="str">
        <f>'090151'!L9</f>
        <v>2024-08</v>
      </c>
      <c r="M9" s="33" t="str">
        <f>'090151'!M9</f>
        <v>2024-09</v>
      </c>
      <c r="N9" s="33" t="str">
        <f>'090151'!N9</f>
        <v>2024-10</v>
      </c>
      <c r="O9" s="33" t="str">
        <f>'090151'!O9</f>
        <v>2024-11</v>
      </c>
      <c r="P9" s="33" t="str">
        <f>'090151'!P9</f>
        <v>2024-12</v>
      </c>
      <c r="Q9" s="33" t="str">
        <f>'090151'!Q9</f>
        <v>2024-13</v>
      </c>
      <c r="R9" s="33" t="str">
        <f>'090151'!R9</f>
        <v>2024-14</v>
      </c>
      <c r="S9" s="33" t="str">
        <f>'090151'!S9</f>
        <v>2024-15</v>
      </c>
      <c r="T9" s="33" t="str">
        <f>'090151'!T9</f>
        <v>2024-16</v>
      </c>
      <c r="U9" s="33" t="str">
        <f>'090151'!U9</f>
        <v>2024-17</v>
      </c>
      <c r="V9" s="33" t="str">
        <f>'090151'!V9</f>
        <v>2024-18</v>
      </c>
      <c r="W9" s="33" t="str">
        <f>'090151'!W9</f>
        <v>2024-19</v>
      </c>
      <c r="X9" s="33" t="str">
        <f>'090151'!X9</f>
        <v>2024-20</v>
      </c>
      <c r="Y9" s="33" t="str">
        <f>'090151'!Y9</f>
        <v>2024-21</v>
      </c>
      <c r="Z9" s="33" t="str">
        <f>'090151'!Z9</f>
        <v>2024-22</v>
      </c>
      <c r="AA9" s="33" t="str">
        <f>'090151'!AA9</f>
        <v>2024-23</v>
      </c>
      <c r="AB9" s="33" t="str">
        <f>'090151'!AB9</f>
        <v>2024-24</v>
      </c>
      <c r="AC9" s="33" t="str">
        <f>'090151'!AC9</f>
        <v>2024-25</v>
      </c>
      <c r="AD9" s="33" t="str">
        <f>'090151'!AD9</f>
        <v>2024-26</v>
      </c>
      <c r="AE9" s="33" t="str">
        <f>'090151'!AE9</f>
        <v>2024-27</v>
      </c>
      <c r="AF9" s="122"/>
    </row>
    <row r="10" spans="1:44" s="2" customFormat="1" ht="50.1" customHeight="1" thickTop="1" thickBot="1" x14ac:dyDescent="0.3">
      <c r="A10" s="118">
        <f>'PANEL DE CONTROL DISTRITAL'!A9</f>
        <v>1</v>
      </c>
      <c r="B10" s="119" t="str">
        <f>'PANEL DE CONTROL DISTRITAL'!B9</f>
        <v>ENTREVISTA</v>
      </c>
      <c r="C10" s="114" t="str">
        <f>'PANEL DE CONTROL DISTRITAL'!C9</f>
        <v xml:space="preserve"> Auxiliar de Atención Ciudadana</v>
      </c>
      <c r="D10" s="115" t="str">
        <f>'PANEL DE CONTROL DISTRITAL'!D9</f>
        <v>Efectividad de la entrevista =</v>
      </c>
      <c r="E10" s="114" t="str">
        <f>'PANEL DE CONTROL DISTRITAL'!E9</f>
        <v>(Número de trámites aplicados / (Número de fichas requisitadas - Notificaciones de improcedencia de trámite)) x 100</v>
      </c>
      <c r="F10" s="116" t="str">
        <f>'PANEL DE CONTROL DISTRITAL'!F9</f>
        <v>Semanal (remesa)</v>
      </c>
      <c r="G10" s="117">
        <f>'PANEL DE CONTROL DISTRITAL'!G9</f>
        <v>0.9</v>
      </c>
      <c r="H10" s="27" t="str">
        <f>'PANEL DE CONTROL DISTRITAL'!H9</f>
        <v>Número de trámites aplicados</v>
      </c>
      <c r="I10" s="25">
        <v>815</v>
      </c>
      <c r="J10" s="25">
        <v>1340</v>
      </c>
      <c r="K10" s="25">
        <v>1272</v>
      </c>
      <c r="L10" s="25">
        <v>111</v>
      </c>
      <c r="M10" s="25">
        <v>595</v>
      </c>
      <c r="N10" s="25">
        <v>752</v>
      </c>
      <c r="O10" s="25">
        <v>614</v>
      </c>
      <c r="P10" s="25">
        <v>570</v>
      </c>
      <c r="Q10" s="25">
        <v>487</v>
      </c>
      <c r="R10" s="25">
        <v>62</v>
      </c>
      <c r="S10" s="25">
        <v>273</v>
      </c>
      <c r="T10" s="25">
        <v>247</v>
      </c>
      <c r="U10" s="25">
        <v>406</v>
      </c>
      <c r="V10" s="25">
        <v>409</v>
      </c>
      <c r="W10" s="25">
        <v>498</v>
      </c>
      <c r="X10" s="25">
        <v>486</v>
      </c>
      <c r="Y10" s="25">
        <v>475</v>
      </c>
      <c r="Z10" s="25">
        <v>606</v>
      </c>
      <c r="AA10" s="25">
        <v>820</v>
      </c>
      <c r="AB10" s="25">
        <v>338</v>
      </c>
      <c r="AC10" s="25">
        <v>0</v>
      </c>
      <c r="AD10" s="25">
        <v>0</v>
      </c>
      <c r="AE10" s="25">
        <v>0</v>
      </c>
      <c r="AF10" s="107">
        <f>IFERROR(SUM(I10:AE10)/SUM(I11:AE11),0)</f>
        <v>0.95106799421325849</v>
      </c>
    </row>
    <row r="11" spans="1:44" s="2" customFormat="1" ht="50.1" customHeight="1" thickTop="1" thickBot="1" x14ac:dyDescent="0.3">
      <c r="A11" s="118"/>
      <c r="B11" s="119"/>
      <c r="C11" s="114"/>
      <c r="D11" s="115"/>
      <c r="E11" s="114"/>
      <c r="F11" s="116"/>
      <c r="G11" s="117"/>
      <c r="H11" s="27" t="str">
        <f>'PANEL DE CONTROL DISTRITAL'!H10</f>
        <v>Número de fichas requisitadas - Notificaciones de improcedencia de trámite</v>
      </c>
      <c r="I11" s="45">
        <v>837</v>
      </c>
      <c r="J11" s="45">
        <v>1432</v>
      </c>
      <c r="K11" s="45">
        <v>1312</v>
      </c>
      <c r="L11" s="45">
        <v>120</v>
      </c>
      <c r="M11" s="45">
        <v>635</v>
      </c>
      <c r="N11" s="45">
        <v>807</v>
      </c>
      <c r="O11" s="45">
        <v>670</v>
      </c>
      <c r="P11" s="45">
        <v>622</v>
      </c>
      <c r="Q11" s="45">
        <v>515</v>
      </c>
      <c r="R11" s="45">
        <v>65</v>
      </c>
      <c r="S11" s="45">
        <v>310</v>
      </c>
      <c r="T11" s="45">
        <v>256</v>
      </c>
      <c r="U11" s="45">
        <v>433</v>
      </c>
      <c r="V11" s="45">
        <v>418</v>
      </c>
      <c r="W11" s="45">
        <v>511</v>
      </c>
      <c r="X11" s="45">
        <v>499</v>
      </c>
      <c r="Y11" s="45">
        <v>490</v>
      </c>
      <c r="Z11" s="45">
        <v>619</v>
      </c>
      <c r="AA11" s="45">
        <v>851</v>
      </c>
      <c r="AB11" s="45">
        <v>349</v>
      </c>
      <c r="AC11" s="45">
        <v>0</v>
      </c>
      <c r="AD11" s="45">
        <v>0</v>
      </c>
      <c r="AE11" s="45">
        <v>0</v>
      </c>
      <c r="AF11" s="107"/>
    </row>
    <row r="12" spans="1:44" s="47" customFormat="1" ht="8.1" customHeight="1" thickTop="1" thickBot="1" x14ac:dyDescent="0.3">
      <c r="A12" s="118"/>
      <c r="B12" s="118"/>
      <c r="C12" s="118"/>
      <c r="D12" s="118"/>
      <c r="E12" s="118"/>
      <c r="F12" s="118"/>
      <c r="G12" s="118"/>
      <c r="H12" s="118"/>
      <c r="I12" s="118"/>
      <c r="J12" s="118"/>
      <c r="K12" s="118"/>
      <c r="L12" s="118"/>
      <c r="M12" s="118"/>
      <c r="N12" s="118"/>
      <c r="O12" s="118"/>
      <c r="P12" s="118"/>
      <c r="Q12" s="118"/>
      <c r="R12" s="118"/>
      <c r="S12" s="118"/>
      <c r="T12" s="118"/>
      <c r="U12" s="118"/>
      <c r="V12" s="118"/>
      <c r="W12" s="118"/>
      <c r="X12" s="118"/>
      <c r="Y12" s="118"/>
      <c r="Z12" s="118"/>
      <c r="AA12" s="118"/>
      <c r="AB12" s="118"/>
      <c r="AC12" s="118"/>
      <c r="AD12" s="118"/>
      <c r="AE12" s="118"/>
      <c r="AF12" s="118"/>
      <c r="AG12" s="46"/>
      <c r="AH12" s="46"/>
      <c r="AI12" s="46"/>
      <c r="AJ12" s="46"/>
      <c r="AK12" s="46"/>
      <c r="AL12" s="46"/>
      <c r="AM12" s="46"/>
      <c r="AN12" s="46"/>
      <c r="AO12" s="46"/>
      <c r="AP12" s="46"/>
      <c r="AQ12" s="46"/>
      <c r="AR12" s="46"/>
    </row>
    <row r="13" spans="1:44" s="3" customFormat="1" ht="50.1" customHeight="1" thickTop="1" thickBot="1" x14ac:dyDescent="0.3">
      <c r="A13" s="118">
        <f>'PANEL DE CONTROL DISTRITAL'!A12</f>
        <v>2</v>
      </c>
      <c r="B13" s="119" t="str">
        <f>'PANEL DE CONTROL DISTRITAL'!B12</f>
        <v>TRÁMITE</v>
      </c>
      <c r="C13" s="114" t="str">
        <f>'PANEL DE CONTROL DISTRITAL'!C12</f>
        <v>Operador de Equipo Tecnológico</v>
      </c>
      <c r="D13" s="115" t="str">
        <f>'PANEL DE CONTROL DISTRITAL'!D12</f>
        <v>Trámites exitosos efectivos=</v>
      </c>
      <c r="E13" s="114" t="str">
        <f>'PANEL DE CONTROL DISTRITAL'!E12</f>
        <v>(Número de trámites exitosos / Número de trámites aplicados) x 100</v>
      </c>
      <c r="F13" s="116" t="str">
        <f>'PANEL DE CONTROL DISTRITAL'!F12</f>
        <v>Semanal (remesa)</v>
      </c>
      <c r="G13" s="117">
        <f>'PANEL DE CONTROL DISTRITAL'!G12</f>
        <v>0.9</v>
      </c>
      <c r="H13" s="27" t="str">
        <f>'PANEL DE CONTROL DISTRITAL'!H12</f>
        <v>Número de trámites exitosos</v>
      </c>
      <c r="I13" s="25">
        <v>815</v>
      </c>
      <c r="J13" s="25">
        <v>1339</v>
      </c>
      <c r="K13" s="25">
        <v>1272</v>
      </c>
      <c r="L13" s="25">
        <v>111</v>
      </c>
      <c r="M13" s="25">
        <v>595</v>
      </c>
      <c r="N13" s="25">
        <v>751</v>
      </c>
      <c r="O13" s="25">
        <v>611</v>
      </c>
      <c r="P13" s="25">
        <v>570</v>
      </c>
      <c r="Q13" s="25">
        <v>485</v>
      </c>
      <c r="R13" s="25">
        <v>62</v>
      </c>
      <c r="S13" s="25">
        <v>273</v>
      </c>
      <c r="T13" s="25">
        <v>246</v>
      </c>
      <c r="U13" s="25">
        <v>406</v>
      </c>
      <c r="V13" s="25">
        <v>409</v>
      </c>
      <c r="W13" s="25">
        <v>498</v>
      </c>
      <c r="X13" s="25">
        <v>485</v>
      </c>
      <c r="Y13" s="25">
        <v>475</v>
      </c>
      <c r="Z13" s="25">
        <v>606</v>
      </c>
      <c r="AA13" s="25">
        <v>820</v>
      </c>
      <c r="AB13" s="25">
        <v>338</v>
      </c>
      <c r="AC13" s="25">
        <v>0</v>
      </c>
      <c r="AD13" s="25">
        <v>0</v>
      </c>
      <c r="AE13" s="25">
        <v>0</v>
      </c>
      <c r="AF13" s="107">
        <f>IFERROR(SUM(I13:AE13)/SUM(I14:AE14),0)</f>
        <v>0.99919470293486046</v>
      </c>
    </row>
    <row r="14" spans="1:44" s="3" customFormat="1" ht="50.1" customHeight="1" thickTop="1" thickBot="1" x14ac:dyDescent="0.3">
      <c r="A14" s="118"/>
      <c r="B14" s="119"/>
      <c r="C14" s="114"/>
      <c r="D14" s="115"/>
      <c r="E14" s="114"/>
      <c r="F14" s="116"/>
      <c r="G14" s="117"/>
      <c r="H14" s="27" t="str">
        <f>'PANEL DE CONTROL DISTRITAL'!H13</f>
        <v>Número de trámites aplicados</v>
      </c>
      <c r="I14" s="45">
        <v>815</v>
      </c>
      <c r="J14" s="45">
        <v>1340</v>
      </c>
      <c r="K14" s="45">
        <v>1272</v>
      </c>
      <c r="L14" s="45">
        <v>111</v>
      </c>
      <c r="M14" s="45">
        <v>595</v>
      </c>
      <c r="N14" s="45">
        <v>752</v>
      </c>
      <c r="O14" s="45">
        <v>614</v>
      </c>
      <c r="P14" s="45">
        <v>570</v>
      </c>
      <c r="Q14" s="45">
        <v>487</v>
      </c>
      <c r="R14" s="45">
        <v>62</v>
      </c>
      <c r="S14" s="45">
        <v>273</v>
      </c>
      <c r="T14" s="45">
        <v>247</v>
      </c>
      <c r="U14" s="45">
        <v>406</v>
      </c>
      <c r="V14" s="45">
        <v>409</v>
      </c>
      <c r="W14" s="45">
        <v>498</v>
      </c>
      <c r="X14" s="45">
        <v>486</v>
      </c>
      <c r="Y14" s="45">
        <v>475</v>
      </c>
      <c r="Z14" s="45">
        <v>606</v>
      </c>
      <c r="AA14" s="45">
        <v>820</v>
      </c>
      <c r="AB14" s="45">
        <v>338</v>
      </c>
      <c r="AC14" s="45">
        <v>0</v>
      </c>
      <c r="AD14" s="45">
        <v>0</v>
      </c>
      <c r="AE14" s="45">
        <v>0</v>
      </c>
      <c r="AF14" s="107"/>
    </row>
    <row r="15" spans="1:44" s="47" customFormat="1" ht="8.1" customHeight="1" thickTop="1" thickBot="1" x14ac:dyDescent="0.3">
      <c r="A15" s="118"/>
      <c r="B15" s="118"/>
      <c r="C15" s="118"/>
      <c r="D15" s="118"/>
      <c r="E15" s="118"/>
      <c r="F15" s="118"/>
      <c r="G15" s="118"/>
      <c r="H15" s="118"/>
      <c r="I15" s="118"/>
      <c r="J15" s="118"/>
      <c r="K15" s="118"/>
      <c r="L15" s="118"/>
      <c r="M15" s="118"/>
      <c r="N15" s="118"/>
      <c r="O15" s="118"/>
      <c r="P15" s="118"/>
      <c r="Q15" s="118"/>
      <c r="R15" s="118"/>
      <c r="S15" s="118"/>
      <c r="T15" s="118"/>
      <c r="U15" s="118"/>
      <c r="V15" s="118"/>
      <c r="W15" s="118"/>
      <c r="X15" s="118"/>
      <c r="Y15" s="118"/>
      <c r="Z15" s="118"/>
      <c r="AA15" s="118"/>
      <c r="AB15" s="118"/>
      <c r="AC15" s="118"/>
      <c r="AD15" s="118"/>
      <c r="AE15" s="118"/>
      <c r="AF15" s="118"/>
      <c r="AG15" s="46"/>
      <c r="AH15" s="46"/>
      <c r="AI15" s="46"/>
      <c r="AJ15" s="46"/>
      <c r="AK15" s="46"/>
      <c r="AL15" s="46"/>
      <c r="AM15" s="46"/>
      <c r="AN15" s="46"/>
      <c r="AO15" s="46"/>
      <c r="AP15" s="46"/>
      <c r="AQ15" s="46"/>
      <c r="AR15" s="46"/>
    </row>
    <row r="16" spans="1:44" s="3" customFormat="1" ht="50.1" customHeight="1" thickTop="1" thickBot="1" x14ac:dyDescent="0.3">
      <c r="A16" s="118">
        <f>'PANEL DE CONTROL DISTRITAL'!A15</f>
        <v>3</v>
      </c>
      <c r="B16" s="119" t="str">
        <f>'PANEL DE CONTROL DISTRITAL'!B15</f>
        <v>TRANSFERENCIA</v>
      </c>
      <c r="C16" s="114" t="str">
        <f>'PANEL DE CONTROL DISTRITAL'!C15</f>
        <v>Responsable de Módulo</v>
      </c>
      <c r="D16" s="115" t="str">
        <f>'PANEL DE CONTROL DISTRITAL'!D15</f>
        <v xml:space="preserve">Transacciones exitosas = </v>
      </c>
      <c r="E16" s="114" t="str">
        <f>'PANEL DE CONTROL DISTRITAL'!E15</f>
        <v>(Número de Archivos de Transacción aceptados /Total de Archivos de Transacción procesados) x100</v>
      </c>
      <c r="F16" s="116" t="str">
        <f>'PANEL DE CONTROL DISTRITAL'!F15</f>
        <v>Semanal (remesa)</v>
      </c>
      <c r="G16" s="117">
        <f>'PANEL DE CONTROL DISTRITAL'!G15</f>
        <v>0.9</v>
      </c>
      <c r="H16" s="27" t="str">
        <f>'PANEL DE CONTROL DISTRITAL'!H15</f>
        <v>Número de Archivos de Transacción aceptados</v>
      </c>
      <c r="I16" s="25">
        <v>815</v>
      </c>
      <c r="J16" s="25">
        <v>1340</v>
      </c>
      <c r="K16" s="25">
        <v>1272</v>
      </c>
      <c r="L16" s="25">
        <v>111</v>
      </c>
      <c r="M16" s="25">
        <v>595</v>
      </c>
      <c r="N16" s="25">
        <v>752</v>
      </c>
      <c r="O16" s="25">
        <v>614</v>
      </c>
      <c r="P16" s="25">
        <v>570</v>
      </c>
      <c r="Q16" s="25">
        <v>487</v>
      </c>
      <c r="R16" s="25">
        <v>62</v>
      </c>
      <c r="S16" s="25">
        <v>273</v>
      </c>
      <c r="T16" s="25">
        <v>247</v>
      </c>
      <c r="U16" s="25">
        <v>406</v>
      </c>
      <c r="V16" s="25">
        <v>409</v>
      </c>
      <c r="W16" s="25">
        <v>498</v>
      </c>
      <c r="X16" s="25">
        <v>486</v>
      </c>
      <c r="Y16" s="25">
        <v>475</v>
      </c>
      <c r="Z16" s="25">
        <v>606</v>
      </c>
      <c r="AA16" s="25">
        <v>820</v>
      </c>
      <c r="AB16" s="25">
        <v>338</v>
      </c>
      <c r="AC16" s="25">
        <v>0</v>
      </c>
      <c r="AD16" s="25">
        <v>0</v>
      </c>
      <c r="AE16" s="25">
        <v>0</v>
      </c>
      <c r="AF16" s="107">
        <f>IFERROR(SUM(I16:AE16)/SUM(I17:AE17),0)</f>
        <v>1</v>
      </c>
    </row>
    <row r="17" spans="1:44" s="3" customFormat="1" ht="50.1" customHeight="1" thickTop="1" thickBot="1" x14ac:dyDescent="0.3">
      <c r="A17" s="118"/>
      <c r="B17" s="119"/>
      <c r="C17" s="114"/>
      <c r="D17" s="115"/>
      <c r="E17" s="114"/>
      <c r="F17" s="116"/>
      <c r="G17" s="117"/>
      <c r="H17" s="27" t="str">
        <f>'PANEL DE CONTROL DISTRITAL'!H16</f>
        <v>Total de Archivos de Transacción procesados</v>
      </c>
      <c r="I17" s="45">
        <v>815</v>
      </c>
      <c r="J17" s="45">
        <v>1340</v>
      </c>
      <c r="K17" s="45">
        <v>1272</v>
      </c>
      <c r="L17" s="45">
        <v>111</v>
      </c>
      <c r="M17" s="45">
        <v>595</v>
      </c>
      <c r="N17" s="45">
        <v>752</v>
      </c>
      <c r="O17" s="45">
        <v>614</v>
      </c>
      <c r="P17" s="45">
        <v>570</v>
      </c>
      <c r="Q17" s="45">
        <v>487</v>
      </c>
      <c r="R17" s="45">
        <v>62</v>
      </c>
      <c r="S17" s="45">
        <v>273</v>
      </c>
      <c r="T17" s="45">
        <v>247</v>
      </c>
      <c r="U17" s="45">
        <v>406</v>
      </c>
      <c r="V17" s="45">
        <v>409</v>
      </c>
      <c r="W17" s="45">
        <v>498</v>
      </c>
      <c r="X17" s="45">
        <v>486</v>
      </c>
      <c r="Y17" s="45">
        <v>475</v>
      </c>
      <c r="Z17" s="45">
        <v>606</v>
      </c>
      <c r="AA17" s="45">
        <v>820</v>
      </c>
      <c r="AB17" s="45">
        <v>338</v>
      </c>
      <c r="AC17" s="45">
        <v>0</v>
      </c>
      <c r="AD17" s="45">
        <v>0</v>
      </c>
      <c r="AE17" s="45">
        <v>0</v>
      </c>
      <c r="AF17" s="107"/>
    </row>
    <row r="18" spans="1:44" s="47" customFormat="1" ht="8.1" customHeight="1" thickTop="1" thickBot="1" x14ac:dyDescent="0.3">
      <c r="A18" s="118"/>
      <c r="B18" s="118"/>
      <c r="C18" s="118"/>
      <c r="D18" s="118"/>
      <c r="E18" s="118"/>
      <c r="F18" s="118"/>
      <c r="G18" s="118"/>
      <c r="H18" s="118"/>
      <c r="I18" s="118"/>
      <c r="J18" s="118"/>
      <c r="K18" s="118"/>
      <c r="L18" s="118"/>
      <c r="M18" s="118"/>
      <c r="N18" s="118"/>
      <c r="O18" s="118"/>
      <c r="P18" s="118"/>
      <c r="Q18" s="118"/>
      <c r="R18" s="118"/>
      <c r="S18" s="118"/>
      <c r="T18" s="118"/>
      <c r="U18" s="118"/>
      <c r="V18" s="118"/>
      <c r="W18" s="118"/>
      <c r="X18" s="118"/>
      <c r="Y18" s="118"/>
      <c r="Z18" s="118"/>
      <c r="AA18" s="118"/>
      <c r="AB18" s="118"/>
      <c r="AC18" s="118"/>
      <c r="AD18" s="118"/>
      <c r="AE18" s="118"/>
      <c r="AF18" s="118"/>
      <c r="AG18" s="46"/>
      <c r="AH18" s="46"/>
      <c r="AI18" s="46"/>
      <c r="AJ18" s="46"/>
      <c r="AK18" s="46"/>
      <c r="AL18" s="46"/>
      <c r="AM18" s="46"/>
      <c r="AN18" s="46"/>
      <c r="AO18" s="46"/>
      <c r="AP18" s="46"/>
      <c r="AQ18" s="46"/>
      <c r="AR18" s="46"/>
    </row>
    <row r="19" spans="1:44" s="3" customFormat="1" ht="50.1" customHeight="1" thickTop="1" thickBot="1" x14ac:dyDescent="0.3">
      <c r="A19" s="118">
        <f>'PANEL DE CONTROL DISTRITAL'!A18</f>
        <v>4</v>
      </c>
      <c r="B19" s="119" t="str">
        <f>'PANEL DE CONTROL DISTRITAL'!B18</f>
        <v>CONCILIACIÓN</v>
      </c>
      <c r="C19" s="114" t="str">
        <f>'PANEL DE CONTROL DISTRITAL'!C18</f>
        <v>Responsable de Módulo</v>
      </c>
      <c r="D19" s="115" t="str">
        <f>'PANEL DE CONTROL DISTRITAL'!D18</f>
        <v xml:space="preserve">Credenciales disponibles para entrega = </v>
      </c>
      <c r="E19" s="114" t="str">
        <f>'PANEL DE CONTROL DISTRITAL'!E18</f>
        <v>((Credenciales recibidas - Credenciales inconsistentes) / Credenciales recibidas) x 100</v>
      </c>
      <c r="F19" s="116" t="str">
        <f>'PANEL DE CONTROL DISTRITAL'!F18</f>
        <v>Semanal (remesa)</v>
      </c>
      <c r="G19" s="117">
        <f>'PANEL DE CONTROL DISTRITAL'!G18</f>
        <v>0.9</v>
      </c>
      <c r="H19" s="27" t="str">
        <f>'PANEL DE CONTROL DISTRITAL'!H18</f>
        <v xml:space="preserve">Credenciales Recibidas - Credenciales inconsistentes </v>
      </c>
      <c r="I19" s="25">
        <v>2344</v>
      </c>
      <c r="J19" s="25">
        <v>3852</v>
      </c>
      <c r="K19" s="25">
        <v>1619</v>
      </c>
      <c r="L19" s="25">
        <v>464</v>
      </c>
      <c r="M19" s="25">
        <v>942</v>
      </c>
      <c r="N19" s="25">
        <v>680</v>
      </c>
      <c r="O19" s="25">
        <v>689</v>
      </c>
      <c r="P19" s="25">
        <v>576</v>
      </c>
      <c r="Q19" s="25">
        <v>518</v>
      </c>
      <c r="R19" s="25">
        <v>114</v>
      </c>
      <c r="S19" s="25">
        <v>342</v>
      </c>
      <c r="T19" s="25">
        <v>185</v>
      </c>
      <c r="U19" s="25">
        <v>443</v>
      </c>
      <c r="V19" s="25">
        <v>409</v>
      </c>
      <c r="W19" s="25">
        <v>464</v>
      </c>
      <c r="X19" s="25">
        <v>496</v>
      </c>
      <c r="Y19" s="25">
        <v>415</v>
      </c>
      <c r="Z19" s="25">
        <v>645</v>
      </c>
      <c r="AA19" s="25">
        <v>643</v>
      </c>
      <c r="AB19" s="25">
        <v>170</v>
      </c>
      <c r="AC19" s="25">
        <v>540</v>
      </c>
      <c r="AD19" s="25">
        <v>0</v>
      </c>
      <c r="AE19" s="25">
        <v>0</v>
      </c>
      <c r="AF19" s="107">
        <f>IFERROR(SUM(I19:AE19)/SUM(I20:AE20),0)</f>
        <v>1</v>
      </c>
    </row>
    <row r="20" spans="1:44" s="3" customFormat="1" ht="50.1" customHeight="1" thickTop="1" thickBot="1" x14ac:dyDescent="0.3">
      <c r="A20" s="118"/>
      <c r="B20" s="119"/>
      <c r="C20" s="114"/>
      <c r="D20" s="115"/>
      <c r="E20" s="114"/>
      <c r="F20" s="116"/>
      <c r="G20" s="117"/>
      <c r="H20" s="27" t="str">
        <f>'PANEL DE CONTROL DISTRITAL'!H19</f>
        <v>Credenciales recibidas</v>
      </c>
      <c r="I20" s="45">
        <v>2344</v>
      </c>
      <c r="J20" s="45">
        <v>3852</v>
      </c>
      <c r="K20" s="45">
        <v>1619</v>
      </c>
      <c r="L20" s="45">
        <v>464</v>
      </c>
      <c r="M20" s="45">
        <v>942</v>
      </c>
      <c r="N20" s="45">
        <v>680</v>
      </c>
      <c r="O20" s="45">
        <v>689</v>
      </c>
      <c r="P20" s="45">
        <v>576</v>
      </c>
      <c r="Q20" s="45">
        <v>518</v>
      </c>
      <c r="R20" s="45">
        <v>114</v>
      </c>
      <c r="S20" s="45">
        <v>342</v>
      </c>
      <c r="T20" s="45">
        <v>185</v>
      </c>
      <c r="U20" s="45">
        <v>443</v>
      </c>
      <c r="V20" s="45">
        <v>409</v>
      </c>
      <c r="W20" s="45">
        <v>464</v>
      </c>
      <c r="X20" s="45">
        <v>496</v>
      </c>
      <c r="Y20" s="45">
        <v>415</v>
      </c>
      <c r="Z20" s="45">
        <v>645</v>
      </c>
      <c r="AA20" s="45">
        <v>643</v>
      </c>
      <c r="AB20" s="45">
        <v>170</v>
      </c>
      <c r="AC20" s="45">
        <v>540</v>
      </c>
      <c r="AD20" s="45">
        <v>0</v>
      </c>
      <c r="AE20" s="45">
        <v>0</v>
      </c>
      <c r="AF20" s="107"/>
    </row>
    <row r="21" spans="1:44" s="47" customFormat="1" ht="8.1" customHeight="1" thickTop="1" thickBot="1" x14ac:dyDescent="0.3">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6"/>
      <c r="AG21" s="46"/>
      <c r="AH21" s="46"/>
      <c r="AI21" s="46"/>
      <c r="AJ21" s="46"/>
      <c r="AK21" s="46"/>
      <c r="AL21" s="46"/>
      <c r="AM21" s="46"/>
      <c r="AN21" s="46"/>
      <c r="AO21" s="46"/>
      <c r="AP21" s="46"/>
      <c r="AQ21" s="46"/>
      <c r="AR21" s="46"/>
    </row>
    <row r="22" spans="1:44" s="3" customFormat="1" ht="50.1" customHeight="1" thickTop="1" thickBot="1" x14ac:dyDescent="0.3">
      <c r="A22" s="118">
        <f>'PANEL DE CONTROL DISTRITAL'!A21</f>
        <v>5</v>
      </c>
      <c r="B22" s="119" t="str">
        <f>'PANEL DE CONTROL DISTRITAL'!B21</f>
        <v>CONCILIACIÓN</v>
      </c>
      <c r="C22" s="114" t="str">
        <f>'PANEL DE CONTROL DISTRITAL'!C21</f>
        <v>Responsable de Módulo</v>
      </c>
      <c r="D22" s="115" t="str">
        <f>'PANEL DE CONTROL DISTRITAL'!D21</f>
        <v xml:space="preserve">Credenciales disponibles para entrega = </v>
      </c>
      <c r="E22" s="114" t="str">
        <f>'PANEL DE CONTROL DISTRITAL'!E21</f>
        <v>(Credenciales en resguardo / Credenciales totales en SIIRFE disponibles para entrega) x 100</v>
      </c>
      <c r="F22" s="116" t="str">
        <f>'PANEL DE CONTROL DISTRITAL'!F21</f>
        <v>Semanal (remesa)</v>
      </c>
      <c r="G22" s="117">
        <f>'PANEL DE CONTROL DISTRITAL'!G21</f>
        <v>1</v>
      </c>
      <c r="H22" s="27" t="str">
        <f>'PANEL DE CONTROL DISTRITAL'!H21</f>
        <v>Credenciales en resguardo</v>
      </c>
      <c r="I22" s="25">
        <v>4719</v>
      </c>
      <c r="J22" s="25">
        <v>3945</v>
      </c>
      <c r="K22" s="25">
        <v>3770</v>
      </c>
      <c r="L22" s="25">
        <v>3499</v>
      </c>
      <c r="M22" s="25">
        <v>2542</v>
      </c>
      <c r="N22" s="25">
        <v>1958</v>
      </c>
      <c r="O22" s="25">
        <v>1616</v>
      </c>
      <c r="P22" s="25">
        <v>1396</v>
      </c>
      <c r="Q22" s="25">
        <v>658</v>
      </c>
      <c r="R22" s="25">
        <v>728</v>
      </c>
      <c r="S22" s="25">
        <v>588</v>
      </c>
      <c r="T22" s="25">
        <v>479</v>
      </c>
      <c r="U22" s="25">
        <v>588</v>
      </c>
      <c r="V22" s="25">
        <v>579</v>
      </c>
      <c r="W22" s="25">
        <v>641</v>
      </c>
      <c r="X22" s="25">
        <v>677</v>
      </c>
      <c r="Y22" s="25">
        <v>621</v>
      </c>
      <c r="Z22" s="25">
        <v>809</v>
      </c>
      <c r="AA22" s="25">
        <v>726</v>
      </c>
      <c r="AB22" s="25">
        <v>748</v>
      </c>
      <c r="AC22" s="25">
        <v>393</v>
      </c>
      <c r="AD22" s="25">
        <v>178</v>
      </c>
      <c r="AE22" s="25">
        <v>0</v>
      </c>
      <c r="AF22" s="107">
        <f>IFERROR(SUM(I22:AE22)/SUM(I23:AE23),0)</f>
        <v>1</v>
      </c>
    </row>
    <row r="23" spans="1:44" s="3" customFormat="1" ht="50.1" customHeight="1" thickTop="1" thickBot="1" x14ac:dyDescent="0.3">
      <c r="A23" s="118"/>
      <c r="B23" s="119"/>
      <c r="C23" s="114"/>
      <c r="D23" s="115"/>
      <c r="E23" s="114"/>
      <c r="F23" s="116"/>
      <c r="G23" s="117"/>
      <c r="H23" s="27" t="str">
        <f>'PANEL DE CONTROL DISTRITAL'!H22</f>
        <v>Credenciales totales en SIIRFE disponibles para entrega</v>
      </c>
      <c r="I23" s="45">
        <v>4719</v>
      </c>
      <c r="J23" s="45">
        <v>3945</v>
      </c>
      <c r="K23" s="45">
        <v>3770</v>
      </c>
      <c r="L23" s="45">
        <v>3499</v>
      </c>
      <c r="M23" s="45">
        <v>2542</v>
      </c>
      <c r="N23" s="45">
        <v>1958</v>
      </c>
      <c r="O23" s="45">
        <v>1616</v>
      </c>
      <c r="P23" s="45">
        <v>1396</v>
      </c>
      <c r="Q23" s="45">
        <v>658</v>
      </c>
      <c r="R23" s="45">
        <v>728</v>
      </c>
      <c r="S23" s="45">
        <v>588</v>
      </c>
      <c r="T23" s="45">
        <v>479</v>
      </c>
      <c r="U23" s="45">
        <v>588</v>
      </c>
      <c r="V23" s="45">
        <v>579</v>
      </c>
      <c r="W23" s="45">
        <v>641</v>
      </c>
      <c r="X23" s="45">
        <v>677</v>
      </c>
      <c r="Y23" s="45">
        <v>621</v>
      </c>
      <c r="Z23" s="45">
        <v>809</v>
      </c>
      <c r="AA23" s="45">
        <v>726</v>
      </c>
      <c r="AB23" s="45">
        <v>748</v>
      </c>
      <c r="AC23" s="45">
        <v>393</v>
      </c>
      <c r="AD23" s="45">
        <v>178</v>
      </c>
      <c r="AE23" s="45">
        <v>0</v>
      </c>
      <c r="AF23" s="107"/>
    </row>
    <row r="24" spans="1:44" s="4" customFormat="1" ht="7.5" customHeight="1" thickTop="1" thickBot="1" x14ac:dyDescent="0.3">
      <c r="A24" s="118"/>
      <c r="B24" s="118"/>
      <c r="C24" s="118"/>
      <c r="D24" s="118"/>
      <c r="E24" s="118"/>
      <c r="F24" s="118"/>
      <c r="G24" s="118"/>
      <c r="H24" s="118"/>
      <c r="I24" s="118"/>
      <c r="J24" s="118"/>
      <c r="K24" s="118"/>
      <c r="L24" s="118"/>
      <c r="M24" s="118"/>
      <c r="N24" s="118"/>
      <c r="O24" s="118"/>
      <c r="P24" s="118"/>
      <c r="Q24" s="118"/>
      <c r="R24" s="118"/>
      <c r="S24" s="118"/>
      <c r="T24" s="118"/>
      <c r="U24" s="118"/>
      <c r="V24" s="118"/>
      <c r="W24" s="118"/>
      <c r="X24" s="118"/>
      <c r="Y24" s="118"/>
      <c r="Z24" s="118"/>
      <c r="AA24" s="118"/>
      <c r="AB24" s="118"/>
      <c r="AC24" s="118"/>
      <c r="AD24" s="118"/>
      <c r="AE24" s="118"/>
      <c r="AF24" s="118"/>
    </row>
    <row r="25" spans="1:44" ht="50.1" customHeight="1" thickTop="1" thickBot="1" x14ac:dyDescent="0.3">
      <c r="A25" s="118">
        <f>'PANEL DE CONTROL DISTRITAL'!A24</f>
        <v>6</v>
      </c>
      <c r="B25" s="119" t="str">
        <f>'PANEL DE CONTROL DISTRITAL'!B24</f>
        <v>ENTREGA</v>
      </c>
      <c r="C25" s="114" t="str">
        <f>'PANEL DE CONTROL DISTRITAL'!C24</f>
        <v>Operador de Equipo Tecnológico</v>
      </c>
      <c r="D25" s="115" t="str">
        <f>'PANEL DE CONTROL DISTRITAL'!D24</f>
        <v xml:space="preserve">Efectividad de entrega de CPV en MAC = </v>
      </c>
      <c r="E25" s="114" t="str">
        <f>'PANEL DE CONTROL DISTRITAL'!E24</f>
        <v>(Total de credenciales entregadas / Total de credenciales solicitadas) x 100</v>
      </c>
      <c r="F25" s="116" t="str">
        <f>'PANEL DE CONTROL DISTRITAL'!F24</f>
        <v>Semanal (remesa)</v>
      </c>
      <c r="G25" s="117">
        <f>'PANEL DE CONTROL DISTRITAL'!G24</f>
        <v>0.9</v>
      </c>
      <c r="H25" s="27" t="str">
        <f>'PANEL DE CONTROL DISTRITAL'!H24</f>
        <v xml:space="preserve">Total de credenciales entregadas </v>
      </c>
      <c r="I25" s="25">
        <v>2538</v>
      </c>
      <c r="J25" s="25">
        <v>4626</v>
      </c>
      <c r="K25" s="25">
        <v>1781</v>
      </c>
      <c r="L25" s="25">
        <v>735</v>
      </c>
      <c r="M25" s="25">
        <v>1899</v>
      </c>
      <c r="N25" s="25">
        <v>1264</v>
      </c>
      <c r="O25" s="25">
        <v>937</v>
      </c>
      <c r="P25" s="25">
        <v>796</v>
      </c>
      <c r="Q25" s="25">
        <v>726</v>
      </c>
      <c r="R25" s="25">
        <v>44</v>
      </c>
      <c r="S25" s="25">
        <v>482</v>
      </c>
      <c r="T25" s="25">
        <v>294</v>
      </c>
      <c r="U25" s="25">
        <v>334</v>
      </c>
      <c r="V25" s="25">
        <v>418</v>
      </c>
      <c r="W25" s="25">
        <v>402</v>
      </c>
      <c r="X25" s="25">
        <v>460</v>
      </c>
      <c r="Y25" s="25">
        <v>471</v>
      </c>
      <c r="Z25" s="25">
        <v>457</v>
      </c>
      <c r="AA25" s="25">
        <v>726</v>
      </c>
      <c r="AB25" s="25">
        <v>148</v>
      </c>
      <c r="AC25" s="25">
        <v>895</v>
      </c>
      <c r="AD25" s="25">
        <v>215</v>
      </c>
      <c r="AE25" s="25">
        <v>0</v>
      </c>
      <c r="AF25" s="107">
        <f>IFERROR(SUM(I25:AE25)/SUM(I26:AE26),0)</f>
        <v>1</v>
      </c>
    </row>
    <row r="26" spans="1:44" ht="50.1" customHeight="1" thickTop="1" thickBot="1" x14ac:dyDescent="0.3">
      <c r="A26" s="118"/>
      <c r="B26" s="119"/>
      <c r="C26" s="114"/>
      <c r="D26" s="115"/>
      <c r="E26" s="114"/>
      <c r="F26" s="116"/>
      <c r="G26" s="117"/>
      <c r="H26" s="27" t="str">
        <f>'PANEL DE CONTROL DISTRITAL'!H25</f>
        <v xml:space="preserve"> Total de credenciales solicitadas</v>
      </c>
      <c r="I26" s="45">
        <v>2538</v>
      </c>
      <c r="J26" s="45">
        <v>4626</v>
      </c>
      <c r="K26" s="45">
        <v>1781</v>
      </c>
      <c r="L26" s="45">
        <v>735</v>
      </c>
      <c r="M26" s="45">
        <v>1899</v>
      </c>
      <c r="N26" s="45">
        <v>1264</v>
      </c>
      <c r="O26" s="45">
        <v>937</v>
      </c>
      <c r="P26" s="45">
        <v>796</v>
      </c>
      <c r="Q26" s="45">
        <v>726</v>
      </c>
      <c r="R26" s="45">
        <v>44</v>
      </c>
      <c r="S26" s="45">
        <v>482</v>
      </c>
      <c r="T26" s="45">
        <v>294</v>
      </c>
      <c r="U26" s="45">
        <v>334</v>
      </c>
      <c r="V26" s="45">
        <v>418</v>
      </c>
      <c r="W26" s="45">
        <v>402</v>
      </c>
      <c r="X26" s="45">
        <v>460</v>
      </c>
      <c r="Y26" s="45">
        <v>471</v>
      </c>
      <c r="Z26" s="45">
        <v>457</v>
      </c>
      <c r="AA26" s="45">
        <v>726</v>
      </c>
      <c r="AB26" s="45">
        <v>148</v>
      </c>
      <c r="AC26" s="45">
        <v>895</v>
      </c>
      <c r="AD26" s="45">
        <v>215</v>
      </c>
      <c r="AE26" s="45">
        <v>0</v>
      </c>
      <c r="AF26" s="107"/>
    </row>
    <row r="27" spans="1:44" ht="15.75" customHeight="1" thickTop="1" x14ac:dyDescent="0.25">
      <c r="B27" s="1" t="s">
        <v>33</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14"/>
    </row>
    <row r="28" spans="1:44" ht="15.75" customHeight="1" x14ac:dyDescent="0.25">
      <c r="H28" s="59"/>
    </row>
    <row r="29" spans="1:44" ht="15.75" customHeight="1" x14ac:dyDescent="0.25">
      <c r="H29" s="59"/>
      <c r="I29" s="108" t="s">
        <v>32</v>
      </c>
      <c r="J29" s="108"/>
      <c r="K29" s="108"/>
      <c r="L29" s="108"/>
    </row>
    <row r="30" spans="1:44" ht="15.75" customHeight="1" x14ac:dyDescent="0.25">
      <c r="H30" s="59"/>
      <c r="I30" s="28"/>
      <c r="J30" s="29" t="s">
        <v>30</v>
      </c>
      <c r="K30" s="29"/>
      <c r="L30" s="29"/>
    </row>
    <row r="31" spans="1:44" ht="39" customHeight="1" x14ac:dyDescent="0.25">
      <c r="H31" s="59"/>
      <c r="I31" s="30"/>
      <c r="J31" s="29" t="s">
        <v>31</v>
      </c>
      <c r="K31" s="29"/>
      <c r="L31" s="29"/>
    </row>
    <row r="32" spans="1:44" ht="30" customHeight="1" x14ac:dyDescent="0.25">
      <c r="H32" s="59"/>
      <c r="I32" s="31"/>
      <c r="J32" s="29" t="s">
        <v>23</v>
      </c>
      <c r="K32" s="29"/>
      <c r="L32" s="29"/>
    </row>
    <row r="33" spans="2:13" ht="30" customHeight="1" thickBot="1" x14ac:dyDescent="0.3">
      <c r="H33" s="59"/>
      <c r="I33" s="29"/>
      <c r="J33" s="29"/>
      <c r="K33" s="29"/>
      <c r="L33" s="29"/>
    </row>
    <row r="34" spans="2:13" ht="30" customHeight="1" thickTop="1" thickBot="1" x14ac:dyDescent="0.3">
      <c r="B34" s="109" t="s">
        <v>27</v>
      </c>
      <c r="C34" s="109"/>
      <c r="D34" s="109"/>
      <c r="E34" s="109"/>
      <c r="F34" s="109"/>
      <c r="G34" s="109"/>
      <c r="H34" s="109"/>
      <c r="I34" s="109"/>
      <c r="J34" s="109"/>
      <c r="K34" s="109"/>
      <c r="L34" s="109"/>
      <c r="M34" s="110"/>
    </row>
    <row r="35" spans="2:13" ht="30" customHeight="1" thickTop="1" thickBot="1" x14ac:dyDescent="0.3">
      <c r="B35" s="111" t="s">
        <v>28</v>
      </c>
      <c r="C35" s="111"/>
      <c r="D35" s="111"/>
      <c r="E35" s="111"/>
      <c r="F35" s="111"/>
      <c r="G35" s="112"/>
      <c r="H35" s="113" t="s">
        <v>29</v>
      </c>
      <c r="I35" s="111"/>
      <c r="J35" s="111"/>
      <c r="K35" s="111"/>
      <c r="L35" s="111"/>
      <c r="M35" s="112"/>
    </row>
    <row r="36" spans="2:13" ht="30" customHeight="1" thickTop="1" x14ac:dyDescent="0.25">
      <c r="B36" s="101"/>
      <c r="C36" s="102"/>
      <c r="D36" s="102"/>
      <c r="E36" s="102"/>
      <c r="F36" s="102"/>
      <c r="G36" s="103"/>
      <c r="H36" s="101"/>
      <c r="I36" s="102"/>
      <c r="J36" s="102"/>
      <c r="K36" s="102"/>
      <c r="L36" s="102"/>
      <c r="M36" s="103"/>
    </row>
    <row r="37" spans="2:13" ht="30" customHeight="1" thickBot="1" x14ac:dyDescent="0.3">
      <c r="B37" s="104"/>
      <c r="C37" s="105"/>
      <c r="D37" s="105"/>
      <c r="E37" s="105"/>
      <c r="F37" s="105"/>
      <c r="G37" s="106"/>
      <c r="H37" s="104"/>
      <c r="I37" s="105"/>
      <c r="J37" s="105"/>
      <c r="K37" s="105"/>
      <c r="L37" s="105"/>
      <c r="M37" s="106"/>
    </row>
    <row r="38" spans="2:13" ht="35.1" customHeight="1" thickTop="1" x14ac:dyDescent="0.25"/>
    <row r="39" spans="2:13" ht="8.1" customHeight="1" x14ac:dyDescent="0.25"/>
    <row r="40" spans="2:13" ht="35.1" customHeight="1" x14ac:dyDescent="0.25"/>
    <row r="41" spans="2:13" ht="35.1" customHeight="1" x14ac:dyDescent="0.25"/>
    <row r="42" spans="2:13" ht="8.1" customHeight="1" x14ac:dyDescent="0.25"/>
    <row r="43" spans="2:13" ht="35.1" customHeight="1" x14ac:dyDescent="0.25"/>
    <row r="44" spans="2:13" ht="43.5" customHeight="1" x14ac:dyDescent="0.25"/>
    <row r="45" spans="2:13" ht="8.1" customHeight="1" x14ac:dyDescent="0.25"/>
    <row r="46" spans="2:13" ht="35.1" customHeight="1" x14ac:dyDescent="0.25"/>
    <row r="47" spans="2:13" ht="35.1" customHeight="1" x14ac:dyDescent="0.25"/>
    <row r="48" spans="2:13" ht="39" customHeight="1" x14ac:dyDescent="0.25"/>
  </sheetData>
  <mergeCells count="70">
    <mergeCell ref="F22:F23"/>
    <mergeCell ref="G22:G23"/>
    <mergeCell ref="AF22:AF23"/>
    <mergeCell ref="I29:L29"/>
    <mergeCell ref="B34:M34"/>
    <mergeCell ref="A22:A23"/>
    <mergeCell ref="B22:B23"/>
    <mergeCell ref="C22:C23"/>
    <mergeCell ref="D22:D23"/>
    <mergeCell ref="E22:E23"/>
    <mergeCell ref="F16:F17"/>
    <mergeCell ref="G16:G17"/>
    <mergeCell ref="AF16:AF17"/>
    <mergeCell ref="A18:AF18"/>
    <mergeCell ref="A19:A20"/>
    <mergeCell ref="B19:B20"/>
    <mergeCell ref="C19:C20"/>
    <mergeCell ref="D19:D20"/>
    <mergeCell ref="E19:E20"/>
    <mergeCell ref="F19:F20"/>
    <mergeCell ref="G19:G20"/>
    <mergeCell ref="AF19:AF20"/>
    <mergeCell ref="A16:A17"/>
    <mergeCell ref="B16:B17"/>
    <mergeCell ref="C16:C17"/>
    <mergeCell ref="D16:D17"/>
    <mergeCell ref="E16:E17"/>
    <mergeCell ref="A10:A11"/>
    <mergeCell ref="B10:B11"/>
    <mergeCell ref="C10:C11"/>
    <mergeCell ref="D10:D11"/>
    <mergeCell ref="A15:AF15"/>
    <mergeCell ref="A12:AF12"/>
    <mergeCell ref="A13:A14"/>
    <mergeCell ref="B13:B14"/>
    <mergeCell ref="C13:C14"/>
    <mergeCell ref="D13:D14"/>
    <mergeCell ref="E13:E14"/>
    <mergeCell ref="F13:F14"/>
    <mergeCell ref="G13:G14"/>
    <mergeCell ref="AF13:AF14"/>
    <mergeCell ref="E10:E11"/>
    <mergeCell ref="F10:F11"/>
    <mergeCell ref="G10:G11"/>
    <mergeCell ref="AF10:AF11"/>
    <mergeCell ref="A1:AF1"/>
    <mergeCell ref="F2:G2"/>
    <mergeCell ref="A4:AF4"/>
    <mergeCell ref="A5:AF5"/>
    <mergeCell ref="A6:A9"/>
    <mergeCell ref="B6:H6"/>
    <mergeCell ref="I6:AE6"/>
    <mergeCell ref="AF6:AF9"/>
    <mergeCell ref="B7:D7"/>
    <mergeCell ref="E7:H7"/>
    <mergeCell ref="I7:AE7"/>
    <mergeCell ref="B8:AE8"/>
    <mergeCell ref="B35:G35"/>
    <mergeCell ref="H35:M35"/>
    <mergeCell ref="B36:G37"/>
    <mergeCell ref="H36:M37"/>
    <mergeCell ref="A24:AF24"/>
    <mergeCell ref="A25:A26"/>
    <mergeCell ref="B25:B26"/>
    <mergeCell ref="C25:C26"/>
    <mergeCell ref="D25:D26"/>
    <mergeCell ref="E25:E26"/>
    <mergeCell ref="F25:F26"/>
    <mergeCell ref="G25:G26"/>
    <mergeCell ref="AF25:AF26"/>
  </mergeCells>
  <conditionalFormatting sqref="AF10">
    <cfRule type="cellIs" dxfId="16" priority="18" operator="greaterThan">
      <formula>95%</formula>
    </cfRule>
    <cfRule type="cellIs" dxfId="15" priority="19" operator="greaterThanOrEqual">
      <formula>90%</formula>
    </cfRule>
    <cfRule type="cellIs" dxfId="14" priority="20" operator="lessThan">
      <formula>89.99%</formula>
    </cfRule>
  </conditionalFormatting>
  <conditionalFormatting sqref="AF13">
    <cfRule type="cellIs" dxfId="13" priority="15" operator="greaterThan">
      <formula>95%</formula>
    </cfRule>
    <cfRule type="cellIs" dxfId="12" priority="16" operator="greaterThanOrEqual">
      <formula>90%</formula>
    </cfRule>
    <cfRule type="cellIs" dxfId="11" priority="17" operator="lessThan">
      <formula>89.99%</formula>
    </cfRule>
  </conditionalFormatting>
  <conditionalFormatting sqref="AF16">
    <cfRule type="cellIs" dxfId="10" priority="12" operator="greaterThan">
      <formula>95%</formula>
    </cfRule>
    <cfRule type="cellIs" dxfId="9" priority="13" operator="greaterThanOrEqual">
      <formula>90%</formula>
    </cfRule>
    <cfRule type="cellIs" dxfId="8" priority="14" operator="lessThan">
      <formula>89.99%</formula>
    </cfRule>
  </conditionalFormatting>
  <conditionalFormatting sqref="AF19">
    <cfRule type="cellIs" dxfId="7" priority="9" operator="greaterThan">
      <formula>95%</formula>
    </cfRule>
    <cfRule type="cellIs" dxfId="6" priority="10" operator="greaterThanOrEqual">
      <formula>90%</formula>
    </cfRule>
    <cfRule type="cellIs" dxfId="5" priority="11" operator="lessThan">
      <formula>89.99%</formula>
    </cfRule>
  </conditionalFormatting>
  <conditionalFormatting sqref="AF22">
    <cfRule type="cellIs" dxfId="4" priority="1" operator="greaterThanOrEqual">
      <formula>100%</formula>
    </cfRule>
    <cfRule type="cellIs" dxfId="3" priority="2" operator="lessThan">
      <formula>99.99%</formula>
    </cfRule>
  </conditionalFormatting>
  <conditionalFormatting sqref="AF25">
    <cfRule type="cellIs" dxfId="2" priority="3" operator="greaterThan">
      <formula>95%</formula>
    </cfRule>
    <cfRule type="cellIs" dxfId="1" priority="4" operator="greaterThanOrEqual">
      <formula>90%</formula>
    </cfRule>
    <cfRule type="cellIs" dxfId="0" priority="5" operator="lessThan">
      <formula>89.99%</formula>
    </cfRule>
  </conditionalFormatting>
  <conditionalFormatting sqref="I21:AE21">
    <cfRule type="colorScale" priority="53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3185E0A-896A-4DE9-8F71-746092AC2565}">
  <ds:schemaRefs>
    <ds:schemaRef ds:uri="http://purl.org/dc/elements/1.1/"/>
    <ds:schemaRef ds:uri="d4ea72f7-698a-4710-9b83-5c5b7609dc8a"/>
    <ds:schemaRef ds:uri="http://schemas.microsoft.com/office/2006/documentManagement/types"/>
    <ds:schemaRef ds:uri="http://purl.org/dc/dcmitype/"/>
    <ds:schemaRef ds:uri="http://purl.org/dc/term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D4FC1A81-9E6B-41C7-9F3D-FADA198D6024}">
  <ds:schemaRefs>
    <ds:schemaRef ds:uri="http://schemas.microsoft.com/sharepoint/v3/contenttype/forms"/>
  </ds:schemaRefs>
</ds:datastoreItem>
</file>

<file path=customXml/itemProps3.xml><?xml version="1.0" encoding="utf-8"?>
<ds:datastoreItem xmlns:ds="http://schemas.openxmlformats.org/officeDocument/2006/customXml" ds:itemID="{99B71567-3370-4945-A420-85B502E4E7EF}">
  <ds:schemaRefs>
    <ds:schemaRef ds:uri="http://schemas.microsoft.com/sharepoint/events"/>
  </ds:schemaRefs>
</ds:datastoreItem>
</file>

<file path=customXml/itemProps4.xml><?xml version="1.0" encoding="utf-8"?>
<ds:datastoreItem xmlns:ds="http://schemas.openxmlformats.org/officeDocument/2006/customXml" ds:itemID="{B31DDFC6-AD0F-4E04-971E-D8C4E1D4B6A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ea72f7-698a-4710-9b83-5c5b7609dc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28</vt:i4>
      </vt:variant>
      <vt:variant>
        <vt:lpstr>Rangos con nombre</vt:lpstr>
      </vt:variant>
      <vt:variant>
        <vt:i4>28</vt:i4>
      </vt:variant>
    </vt:vector>
  </HeadingPairs>
  <TitlesOfParts>
    <vt:vector size="56" baseType="lpstr">
      <vt:lpstr>PANEL DE CONTROL DISTRITAL</vt:lpstr>
      <vt:lpstr>090151</vt:lpstr>
      <vt:lpstr>090251</vt:lpstr>
      <vt:lpstr>090351</vt:lpstr>
      <vt:lpstr>090451</vt:lpstr>
      <vt:lpstr>090551</vt:lpstr>
      <vt:lpstr>090651</vt:lpstr>
      <vt:lpstr>090751</vt:lpstr>
      <vt:lpstr>090852</vt:lpstr>
      <vt:lpstr>090853</vt:lpstr>
      <vt:lpstr>090951</vt:lpstr>
      <vt:lpstr>091051</vt:lpstr>
      <vt:lpstr>091151</vt:lpstr>
      <vt:lpstr>091251</vt:lpstr>
      <vt:lpstr>091252</vt:lpstr>
      <vt:lpstr>091253</vt:lpstr>
      <vt:lpstr>091351</vt:lpstr>
      <vt:lpstr>091451</vt:lpstr>
      <vt:lpstr>091551</vt:lpstr>
      <vt:lpstr>091552</vt:lpstr>
      <vt:lpstr>091651</vt:lpstr>
      <vt:lpstr>091751</vt:lpstr>
      <vt:lpstr>091851</vt:lpstr>
      <vt:lpstr>091952</vt:lpstr>
      <vt:lpstr>092051</vt:lpstr>
      <vt:lpstr>092151</vt:lpstr>
      <vt:lpstr>092152</vt:lpstr>
      <vt:lpstr>092251</vt:lpstr>
      <vt:lpstr>'090151'!Títulos_a_imprimir</vt:lpstr>
      <vt:lpstr>'090251'!Títulos_a_imprimir</vt:lpstr>
      <vt:lpstr>'090351'!Títulos_a_imprimir</vt:lpstr>
      <vt:lpstr>'090451'!Títulos_a_imprimir</vt:lpstr>
      <vt:lpstr>'090551'!Títulos_a_imprimir</vt:lpstr>
      <vt:lpstr>'090651'!Títulos_a_imprimir</vt:lpstr>
      <vt:lpstr>'090751'!Títulos_a_imprimir</vt:lpstr>
      <vt:lpstr>'090852'!Títulos_a_imprimir</vt:lpstr>
      <vt:lpstr>'090853'!Títulos_a_imprimir</vt:lpstr>
      <vt:lpstr>'090951'!Títulos_a_imprimir</vt:lpstr>
      <vt:lpstr>'091051'!Títulos_a_imprimir</vt:lpstr>
      <vt:lpstr>'091151'!Títulos_a_imprimir</vt:lpstr>
      <vt:lpstr>'091251'!Títulos_a_imprimir</vt:lpstr>
      <vt:lpstr>'091252'!Títulos_a_imprimir</vt:lpstr>
      <vt:lpstr>'091253'!Títulos_a_imprimir</vt:lpstr>
      <vt:lpstr>'091351'!Títulos_a_imprimir</vt:lpstr>
      <vt:lpstr>'091451'!Títulos_a_imprimir</vt:lpstr>
      <vt:lpstr>'091551'!Títulos_a_imprimir</vt:lpstr>
      <vt:lpstr>'091552'!Títulos_a_imprimir</vt:lpstr>
      <vt:lpstr>'091651'!Títulos_a_imprimir</vt:lpstr>
      <vt:lpstr>'091751'!Títulos_a_imprimir</vt:lpstr>
      <vt:lpstr>'091851'!Títulos_a_imprimir</vt:lpstr>
      <vt:lpstr>'091952'!Títulos_a_imprimir</vt:lpstr>
      <vt:lpstr>'092051'!Títulos_a_imprimir</vt:lpstr>
      <vt:lpstr>'092151'!Títulos_a_imprimir</vt:lpstr>
      <vt:lpstr>'092152'!Títulos_a_imprimir</vt:lpstr>
      <vt:lpstr>'092251'!Títulos_a_imprimir</vt:lpstr>
      <vt:lpstr>'PANEL DE CONTROL DISTRITAL'!Títulos_a_imprimir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Ricardo Sánchez Sánchez</dc:creator>
  <cp:lastModifiedBy>QUIROZ ALVA OCTAVIO ALONSO</cp:lastModifiedBy>
  <cp:lastPrinted>2020-12-16T08:17:36Z</cp:lastPrinted>
  <dcterms:created xsi:type="dcterms:W3CDTF">2017-02-09T16:44:50Z</dcterms:created>
  <dcterms:modified xsi:type="dcterms:W3CDTF">2024-06-19T23:19:36Z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